
<file path=[Content_Types].xml><?xml version="1.0" encoding="utf-8"?>
<Types xmlns="http://schemas.openxmlformats.org/package/2006/content-types">
  <Default Extension="vml" ContentType="application/vnd.openxmlformats-officedocument.vmlDrawing"/>
  <Default Extension="xml" ContentType="application/xml"/>
  <Default Extension="wmf" ContentType="image/x-wmf"/>
  <Default Extension="png" ContentType="image/png"/>
  <Default Extension="jpeg" ContentType="image/jpeg"/>
  <Default Extension="rels" ContentType="application/vnd.openxmlformats-package.relationships+xml"/>
  <Default Extension="bin" ContentType="application/vnd.openxmlformats-officedocument.oleObject"/>
  <Override PartName="/xl/comments1.xml" ContentType="application/vnd.openxmlformats-officedocument.spreadsheetml.comment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 hidePivotFieldList="0"/>
  <bookViews>
    <workbookView xWindow="360" yWindow="15" windowWidth="20955" windowHeight="9720" activeTab="0"/>
  </bookViews>
  <sheets>
    <sheet name="дпг 21" sheetId="1" state="visible" r:id="rId1"/>
    <sheet name="Лист1" sheetId="2" state="visible" r:id="rId2"/>
  </sheets>
  <definedNames>
    <definedName name="_xlnm.Print_Titles" localSheetId="0">'дпг 21'!$6:$8</definedName>
    <definedName name="_xlnm.Print_Area" localSheetId="0">'дпг 21'!$A$1:$K$190</definedName>
  </definedNames>
  <calcPr/>
</workbook>
</file>

<file path=xl/comments1.xml><?xml version="1.0" encoding="utf-8"?>
<comments xmlns="http://schemas.openxmlformats.org/spreadsheetml/2006/main">
  <authors>
    <author>Пользователь</author>
    <author>Симоненко</author>
  </authors>
  <commentList>
    <comment ref="I32" authorId="0">
      <text>
        <r>
          <rPr>
            <b/>
            <rFont val="Tahoma"/>
            <sz val="9"/>
          </rPr>
          <t>Пользователь:</t>
        </r>
        <r>
          <rPr>
            <rFont val="Tahoma"/>
            <sz val="9"/>
          </rPr>
          <t xml:space="preserve">
Пользователь:
</t>
        </r>
      </text>
    </comment>
    <comment ref="B56" authorId="0">
      <text>
        <r>
          <rPr>
            <b/>
            <rFont val="Tahoma"/>
            <sz val="9"/>
          </rPr>
          <t>Пользователь:</t>
        </r>
        <r>
          <rPr>
            <rFont val="Tahoma"/>
            <sz val="9"/>
          </rPr>
          <t xml:space="preserve">
Пользователь:
драм      57597,319 ГЗ
               7506,229 ремонт
куклы     25497,989 ГЗ
филарм  130421,111 ГЗ
</t>
        </r>
      </text>
    </comment>
    <comment ref="I24" authorId="1">
      <text>
        <r>
          <rPr>
            <b/>
            <rFont val="Tahoma"/>
            <sz val="9"/>
          </rPr>
          <t>Симоненко:</t>
        </r>
        <r>
          <rPr>
            <rFont val="Tahoma"/>
            <sz val="9"/>
          </rPr>
          <t xml:space="preserve">
Симоненко:
    2 597 300- фб,  388 103 - об</t>
        </r>
      </text>
    </comment>
    <comment ref="I52" authorId="0">
      <text>
        <r>
          <rPr>
            <b/>
            <rFont val="Tahoma"/>
            <sz val="9"/>
          </rPr>
          <t>Пользователь:</t>
        </r>
        <r>
          <rPr>
            <rFont val="Tahoma"/>
            <sz val="9"/>
          </rPr>
          <t xml:space="preserve">
Пользователь:
ОБЛ</t>
        </r>
      </text>
    </comment>
    <comment ref="I88" authorId="0">
      <text>
        <r>
          <rPr>
            <b/>
            <rFont val="Tahoma"/>
            <sz val="9"/>
          </rPr>
          <t>Пользователь:</t>
        </r>
        <r>
          <rPr>
            <rFont val="Tahoma"/>
            <sz val="9"/>
          </rPr>
          <t xml:space="preserve">
Пользователь:
ОБЛ</t>
        </r>
      </text>
    </comment>
    <comment ref="K141" authorId="1">
      <text>
        <r>
          <rPr>
            <b/>
            <rFont val="Tahoma"/>
            <sz val="9"/>
          </rPr>
          <t>Симоненко:</t>
        </r>
        <r>
          <rPr>
            <rFont val="Tahoma"/>
            <sz val="9"/>
          </rPr>
          <t xml:space="preserve">
Симоненко:
29 372 600 - ФБ, 4 389 010 - ОБ</t>
        </r>
      </text>
    </comment>
    <comment ref="I23" authorId="1">
      <text>
        <r>
          <rPr>
            <b/>
            <rFont val="Tahoma"/>
            <sz val="9"/>
          </rPr>
          <t>Симоненко:</t>
        </r>
        <r>
          <rPr>
            <rFont val="Tahoma"/>
            <sz val="9"/>
          </rPr>
          <t xml:space="preserve">
Симоненко:
      2 610 000-фб, 390 000 - об</t>
        </r>
      </text>
    </comment>
    <comment ref="B60" authorId="0">
      <text>
        <r>
          <rPr>
            <b/>
            <rFont val="Tahoma"/>
            <sz val="9"/>
          </rPr>
          <t>Пользователь:</t>
        </r>
        <r>
          <rPr>
            <rFont val="Tahoma"/>
            <sz val="9"/>
          </rPr>
          <t xml:space="preserve">
Пользователь:
комитет</t>
        </r>
      </text>
    </comment>
    <comment ref="B59" authorId="0">
      <text>
        <r>
          <rPr>
            <b/>
            <rFont val="Tahoma"/>
            <sz val="9"/>
          </rPr>
          <t>Пользователь:</t>
        </r>
        <r>
          <rPr>
            <rFont val="Tahoma"/>
            <sz val="9"/>
          </rPr>
          <t xml:space="preserve">
Пользователь:
комитет   25 организация (200)
                120 премии  (300)</t>
        </r>
      </text>
    </comment>
    <comment ref="I85" authorId="0">
      <text>
        <r>
          <rPr>
            <b/>
            <rFont val="Tahoma"/>
            <sz val="9"/>
          </rPr>
          <t>Пользователь:</t>
        </r>
        <r>
          <rPr>
            <rFont val="Tahoma"/>
            <sz val="9"/>
          </rPr>
          <t xml:space="preserve">
Пользователь:
ОБЛ</t>
        </r>
      </text>
    </comment>
    <comment ref="I86" authorId="0">
      <text>
        <r>
          <rPr>
            <b/>
            <rFont val="Tahoma"/>
            <sz val="9"/>
          </rPr>
          <t>Пользователь:</t>
        </r>
        <r>
          <rPr>
            <rFont val="Tahoma"/>
            <sz val="9"/>
          </rPr>
          <t xml:space="preserve">
Пользователь:
ОБЛ</t>
        </r>
      </text>
    </comment>
    <comment ref="J142" authorId="1">
      <text>
        <r>
          <rPr>
            <b/>
            <rFont val="Tahoma"/>
            <sz val="9"/>
          </rPr>
          <t>Симоненко:</t>
        </r>
        <r>
          <rPr>
            <rFont val="Tahoma"/>
            <sz val="9"/>
          </rPr>
          <t xml:space="preserve">
Симоненко:
9 276 700 - ФБ, 189 321 - ОБ</t>
        </r>
      </text>
    </comment>
    <comment ref="B58" authorId="0">
      <text>
        <r>
          <rPr>
            <b/>
            <rFont val="Tahoma"/>
            <sz val="9"/>
          </rPr>
          <t>Пользователь:</t>
        </r>
        <r>
          <rPr>
            <rFont val="Tahoma"/>
            <sz val="9"/>
          </rPr>
          <t xml:space="preserve">
Пользователь:
комитет</t>
        </r>
      </text>
    </comment>
    <comment ref="I46" authorId="1">
      <text>
        <r>
          <rPr>
            <b/>
            <rFont val="Tahoma"/>
            <sz val="9"/>
          </rPr>
          <t>Симоненко:</t>
        </r>
        <r>
          <rPr>
            <rFont val="Tahoma"/>
            <sz val="9"/>
          </rPr>
          <t xml:space="preserve">
Симоненко:
ФБ - 10 000</t>
        </r>
      </text>
    </comment>
    <comment ref="B61" authorId="0">
      <text>
        <r>
          <rPr>
            <b/>
            <rFont val="Tahoma"/>
            <sz val="9"/>
          </rPr>
          <t>Пользователь:</t>
        </r>
        <r>
          <rPr>
            <rFont val="Tahoma"/>
            <sz val="9"/>
          </rPr>
          <t xml:space="preserve">
Пользователь:
комитет 500 альманах
                480 кн курск пис</t>
        </r>
      </text>
    </comment>
    <comment ref="K62" authorId="1">
      <text>
        <r>
          <rPr>
            <b/>
            <rFont val="Tahoma"/>
            <sz val="9"/>
          </rPr>
          <t>Симоненко:</t>
        </r>
        <r>
          <rPr>
            <rFont val="Tahoma"/>
            <sz val="9"/>
          </rPr>
          <t xml:space="preserve">
Симоненко:
671 800 - ФБ, 100 384 - ОБ</t>
        </r>
      </text>
    </comment>
    <comment ref="K143" authorId="1">
      <text>
        <r>
          <rPr>
            <b/>
            <rFont val="Tahoma"/>
            <sz val="9"/>
          </rPr>
          <t>Симоненко:</t>
        </r>
        <r>
          <rPr>
            <rFont val="Tahoma"/>
            <sz val="9"/>
          </rPr>
          <t xml:space="preserve">
Симоненко:
 28 605 600 - ФБ, 4 274 400 - ОБ</t>
        </r>
      </text>
    </comment>
    <comment ref="I62" authorId="1">
      <text>
        <r>
          <rPr>
            <b/>
            <rFont val="Tahoma"/>
            <sz val="9"/>
          </rPr>
          <t>Симоненко:</t>
        </r>
        <r>
          <rPr>
            <rFont val="Tahoma"/>
            <sz val="9"/>
          </rPr>
          <t xml:space="preserve">
Симоненко:
   749 300 - ФБ, 111 965 - ОБ</t>
        </r>
      </text>
    </comment>
    <comment ref="J141" authorId="1">
      <text>
        <r>
          <rPr>
            <b/>
            <rFont val="Tahoma"/>
            <sz val="9"/>
          </rPr>
          <t>Симоненко:</t>
        </r>
        <r>
          <rPr>
            <rFont val="Tahoma"/>
            <sz val="9"/>
          </rPr>
          <t xml:space="preserve">
Симоненко:
29 317 900 - ФБ, 4 380 836 - ОБ</t>
        </r>
      </text>
    </comment>
    <comment ref="I63" authorId="1">
      <text>
        <r>
          <rPr>
            <b/>
            <rFont val="Tahoma"/>
            <sz val="9"/>
          </rPr>
          <t>Симоненко:</t>
        </r>
        <r>
          <rPr>
            <rFont val="Tahoma"/>
            <sz val="9"/>
          </rPr>
          <t xml:space="preserve">
Симоненко:
781 600 - ФБ, 116 791 - ОБ</t>
        </r>
      </text>
    </comment>
    <comment ref="J62" authorId="1">
      <text>
        <r>
          <rPr>
            <b/>
            <rFont val="Tahoma"/>
            <sz val="9"/>
          </rPr>
          <t>Симоненко:</t>
        </r>
        <r>
          <rPr>
            <rFont val="Tahoma"/>
            <sz val="9"/>
          </rPr>
          <t xml:space="preserve">
Симоненко:
 675 900 - ФБ, 100 997 - ОБ</t>
        </r>
      </text>
    </comment>
    <comment ref="I141" authorId="1">
      <text>
        <r>
          <rPr>
            <b/>
            <rFont val="Tahoma"/>
            <sz val="9"/>
          </rPr>
          <t>Симоненко:</t>
        </r>
        <r>
          <rPr>
            <rFont val="Tahoma"/>
            <sz val="9"/>
          </rPr>
          <t xml:space="preserve">
Симоненко:
  29 044 600 - ФБ, 4 339 998 - ОБ</t>
        </r>
      </text>
    </comment>
    <comment ref="I139" authorId="1">
      <text>
        <r>
          <rPr>
            <b/>
            <rFont val="Tahoma"/>
            <sz val="9"/>
          </rPr>
          <t>Симоненко:</t>
        </r>
        <r>
          <rPr>
            <rFont val="Tahoma"/>
            <sz val="9"/>
          </rPr>
          <t xml:space="preserve">
Симоненко:
  14 967 700 - ФБ, 305 464 - ОБ</t>
        </r>
      </text>
    </comment>
    <comment ref="I140" authorId="1">
      <text>
        <r>
          <rPr>
            <b/>
            <rFont val="Tahoma"/>
            <sz val="9"/>
          </rPr>
          <t>Симоненко:</t>
        </r>
        <r>
          <rPr>
            <rFont val="Tahoma"/>
            <sz val="9"/>
          </rPr>
          <t xml:space="preserve">
Симоненко:
  9 800 000 - ФБ, 200 000 - ОБ</t>
        </r>
      </text>
    </comment>
    <comment ref="I142" authorId="1">
      <text>
        <r>
          <rPr>
            <b/>
            <rFont val="Tahoma"/>
            <sz val="9"/>
          </rPr>
          <t>Симоненко:</t>
        </r>
        <r>
          <rPr>
            <rFont val="Tahoma"/>
            <sz val="9"/>
          </rPr>
          <t xml:space="preserve">
Симоненко:
  13 893 900 - ФБ, 283 549 - ОБ</t>
        </r>
      </text>
    </comment>
    <comment ref="K139" authorId="1">
      <text>
        <r>
          <rPr>
            <b/>
            <rFont val="Tahoma"/>
            <sz val="9"/>
          </rPr>
          <t>Симоненко:</t>
        </r>
        <r>
          <rPr>
            <rFont val="Tahoma"/>
            <sz val="9"/>
          </rPr>
          <t xml:space="preserve">
Симоненко:
27 236 700 - ФБ, 555 852 - ОБ</t>
        </r>
      </text>
    </comment>
    <comment ref="K142" authorId="1">
      <text>
        <r>
          <rPr>
            <b/>
            <rFont val="Tahoma"/>
            <sz val="9"/>
          </rPr>
          <t>Симоненко:</t>
        </r>
        <r>
          <rPr>
            <rFont val="Tahoma"/>
            <sz val="9"/>
          </rPr>
          <t xml:space="preserve">
Симоненко:
32 365 100 - ФБ, 660 513 - ОБ
</t>
        </r>
      </text>
    </comment>
    <comment ref="I143" authorId="1">
      <text>
        <r>
          <rPr>
            <b/>
            <rFont val="Tahoma"/>
            <sz val="9"/>
          </rPr>
          <t>Симоненко:</t>
        </r>
        <r>
          <rPr>
            <rFont val="Tahoma"/>
            <sz val="9"/>
          </rPr>
          <t xml:space="preserve">
Симоненко:
  9 024 200 - ФБ, 1 348 444 - ОБ</t>
        </r>
      </text>
    </comment>
    <comment ref="J143" authorId="1">
      <text>
        <r>
          <rPr>
            <b/>
            <rFont val="Tahoma"/>
            <sz val="9"/>
          </rPr>
          <t>Симоненко:</t>
        </r>
        <r>
          <rPr>
            <rFont val="Tahoma"/>
            <sz val="9"/>
          </rPr>
          <t xml:space="preserve">
Симоненко:
18 383 100 - ФБ, 2 746 900 - ОБ</t>
        </r>
      </text>
    </comment>
  </commentList>
</comments>
</file>

<file path=xl/sharedStrings.xml><?xml version="1.0" encoding="utf-8"?>
<sst xmlns="http://schemas.openxmlformats.org/spreadsheetml/2006/main" count="476" uniqueCount="476">
  <si>
    <t xml:space="preserve">УТВЕРЖДЕН                                                                         приказом комитета по культуре Курской области                                                 от    18.01.2022                        № 05-05/6</t>
  </si>
  <si>
    <t xml:space="preserve">Детальный план-график</t>
  </si>
  <si>
    <t xml:space="preserve">реализации государственной программы Курской области "Развитие культуры в Курской области" на текущий финансовый 2021 год и плановый период 2022 и 2023 годов</t>
  </si>
  <si>
    <t xml:space="preserve">№ п/п</t>
  </si>
  <si>
    <t xml:space="preserve">Наименование подпрограммы, структурного элемента подпрограммы, контрольного события программы</t>
  </si>
  <si>
    <t>Статус</t>
  </si>
  <si>
    <t xml:space="preserve">Ответственный исполнитель (ФИО, должность, организация)
</t>
  </si>
  <si>
    <t xml:space="preserve">Ожидаемый результат реализации мероприятия</t>
  </si>
  <si>
    <t xml:space="preserve">Срок начала реализации</t>
  </si>
  <si>
    <t xml:space="preserve">Срок окончания реализации (дата контрольного события)</t>
  </si>
  <si>
    <t xml:space="preserve">Код бюджетной классификации</t>
  </si>
  <si>
    <t xml:space="preserve">Объем ресурсного обеспечения, тыс. руб.</t>
  </si>
  <si>
    <t xml:space="preserve">2021 год</t>
  </si>
  <si>
    <t xml:space="preserve">2022 год</t>
  </si>
  <si>
    <t xml:space="preserve">2023 год</t>
  </si>
  <si>
    <t>8</t>
  </si>
  <si>
    <t xml:space="preserve">ВСЕГО по государственной программе</t>
  </si>
  <si>
    <t>х</t>
  </si>
  <si>
    <t>1.</t>
  </si>
  <si>
    <t xml:space="preserve">Подпрограмма 1 "Наследие"</t>
  </si>
  <si>
    <t xml:space="preserve">1.01 </t>
  </si>
  <si>
    <t xml:space="preserve">Основное мероприятие 1.01 "Сохранение, использование, популяризация и государственная охрана объектов культурного наследия в Курской области"</t>
  </si>
  <si>
    <t xml:space="preserve">Мусьял И.А.                             председатель комитета по охране объектов культурного наследия Курской области</t>
  </si>
  <si>
    <t xml:space="preserve">Наличие полной и исчерпывающей информации о каждом объекте культурного наследия, включая информацию о его предмете охраны и территории; удовлетворительное состояние объектов культурного наследия, представляющих уникальную ценность; повышение доступности объектов культурного наследия; повышение эффективности использования бюджетных средств, выделяемых на сохранение объектов культурного наследия</t>
  </si>
  <si>
    <t xml:space="preserve">01.01.2021 г.</t>
  </si>
  <si>
    <t xml:space="preserve">31.12.2023 г.</t>
  </si>
  <si>
    <t>Х</t>
  </si>
  <si>
    <t>1.01.1</t>
  </si>
  <si>
    <t xml:space="preserve">Мероприятие 1.01.1 Предоставление субсидий бюджетным учреждениям на финансовое обеспечение государственного задания на оказание государственных услуг (выполнение работ)</t>
  </si>
  <si>
    <t xml:space="preserve">Удовлетворительное состояние объектов культурного наследия, представляющих уникальную ценность</t>
  </si>
  <si>
    <t xml:space="preserve">836 0801 10 1 01 10010 600</t>
  </si>
  <si>
    <t xml:space="preserve">Контрольное событие программы 1.01.1.1 Субсидии бюджетным учреждениям на финансовое обеспечение государственного задания на оказание государственных услуг (выполнение работ) в рамках сохранения, использования, популяризации и государственной охраны  объектов культурного наследия в Курской области предоставлены</t>
  </si>
  <si>
    <t>*</t>
  </si>
  <si>
    <t xml:space="preserve">31.12.2021 г.; 31.12.2022 г.; 31.12.2023 г.</t>
  </si>
  <si>
    <t>1.02</t>
  </si>
  <si>
    <t xml:space="preserve">Основное мероприятие 1.02  "Развитие библиотечного дела в Курской области"</t>
  </si>
  <si>
    <t xml:space="preserve">Полетыкина Ю.Н.                       председатель комитета по культуре Курской области</t>
  </si>
  <si>
    <t xml:space="preserve">Интеграция библиотек Курской области в единую информационную сеть; повышение уровня комплектования книжных фондов библиотек; рост востребованности библиотек у населения; повышение качества и разнообразия библиотечных услуг; повышение доступности правовой, деловой и социально значимой информации, электронных ресурсов библиотек путем создания публичных центров во всех областных и муниципальных библиотеках; уменьшение диспропорций в доступности к качественным библиотечным услугам, в том числе для граждан с ограниченными возможностями; увеличение количества библиотек, находящихся в удовлетворительном состоянии; рост числа библиотек, оснащенных современным оборудованием;
повышение эффективности использования бюджетных средств, направляемых на библиотечное дело; повышение качества библиотечного менеджмента, прозрачности, подотчетности и результативности деятельности библиотек</t>
  </si>
  <si>
    <t>1.02.1</t>
  </si>
  <si>
    <t xml:space="preserve">Мероприятие 1.02.1. Создание модельных библиотек</t>
  </si>
  <si>
    <t xml:space="preserve">Полетыкина Ю.Н.                    председатель комитета по культуре Курской области</t>
  </si>
  <si>
    <t xml:space="preserve">Увеличение доли модельных библиотек от общего количества муниципальных библиотек в 2020 году до 30% , в 2021 до 32% </t>
  </si>
  <si>
    <t xml:space="preserve">806 0801 10102R5194200                     </t>
  </si>
  <si>
    <t>1.02.2</t>
  </si>
  <si>
    <t xml:space="preserve">Мероприятие 1.02.2 Содействие в повышении уровня комплектования книжных фондов библиотек</t>
  </si>
  <si>
    <t xml:space="preserve">Увеличение охвата населения библиотечным обслуживанием   в 2019 году до 42,5%, в 2020 году до 42,7% , в 2021 до 43%</t>
  </si>
  <si>
    <t xml:space="preserve">806 0801 10102R5193600</t>
  </si>
  <si>
    <t>1.02.3</t>
  </si>
  <si>
    <t xml:space="preserve">Мероприятие 1.02.3 Предоставление  субсидии бюджетным учреждениям (ОБУК "Областная библиотека им. Н. Асеева")</t>
  </si>
  <si>
    <t xml:space="preserve">Улучшение качества оказываемых услуг населению области</t>
  </si>
  <si>
    <t xml:space="preserve">806 0801 1010210010 600</t>
  </si>
  <si>
    <t>1.02.4</t>
  </si>
  <si>
    <t xml:space="preserve">Мероприятие 1.02.4 Обеспечение деятельности казенных учреждений (ОКУК "Курская библиотека слепых имени В.С. Алехина", ОКУК БДЮ)</t>
  </si>
  <si>
    <t xml:space="preserve">Полетыкина Ю.Н.                  председатель комитета по культуре Курской области</t>
  </si>
  <si>
    <t xml:space="preserve"> 01.01.2021 г.</t>
  </si>
  <si>
    <t xml:space="preserve">806 1004 1010210010 100</t>
  </si>
  <si>
    <t xml:space="preserve">806 0801 1010210010 100</t>
  </si>
  <si>
    <t xml:space="preserve">806 0801 1010210010 200</t>
  </si>
  <si>
    <t xml:space="preserve">806 0801 1010210010 800</t>
  </si>
  <si>
    <t>1.02.5</t>
  </si>
  <si>
    <t xml:space="preserve">Мероприятие 1.02.5 Поддержка отрасли культуры (модернизация библиотек в части комплектования книжных фондов библиотек муниципальных общедоступных библиотек)</t>
  </si>
  <si>
    <t xml:space="preserve">31.12.2021 г.</t>
  </si>
  <si>
    <t xml:space="preserve">806 0801 10102R519F 500</t>
  </si>
  <si>
    <t>1.02.6</t>
  </si>
  <si>
    <t xml:space="preserve">Мероприятие 1.02.6 Предоставлении субсидий бюджетным, автономным учреждениям и иным некоммерческим организациям (ОБУК "Областная библиотека им. Н. Асеева")</t>
  </si>
  <si>
    <t xml:space="preserve">806 0801 10102R519F 600</t>
  </si>
  <si>
    <t xml:space="preserve">Контрольное событие программы 1.02.3 Субсидии бюджетным учреждениям на финансовое обеспечение государственного задания на оказание государственных услуг (выполнение работ) в рамках развития библиотечного дела в Курской области предоставлены</t>
  </si>
  <si>
    <t xml:space="preserve">Контрольное событие программы 1.02.1.1  Модельные библиотеки созданы</t>
  </si>
  <si>
    <t xml:space="preserve">Контрольное событие программы 1.02.2.1  Осуществлены поставки книжных и электронных изданий в фонды библиотек</t>
  </si>
  <si>
    <t>1.03</t>
  </si>
  <si>
    <t xml:space="preserve">Основное мероприятие 1.03 Развитие музейного дела в Курской области</t>
  </si>
  <si>
    <t xml:space="preserve">Полетыкина Ю.Н.                      председатель комитета по культуре Курской области</t>
  </si>
  <si>
    <t xml:space="preserve">Улучшение сохранности музейных фондов;
повышение качества и доступности музейных услуг;
расширение разнообразия музейных услуг и форм музейной деятельности;
рост востребованности музеев у населения;
увеличение количества музеев, находящихся в удовлетворительном состоянии;
рост числа музеев, оснащенных современным оборудованием;
уменьшение диспропорций в доступности к качественным музейными услугам, в том числе для граждан с ограниченными возможностями;
повышение эффективности использования бюджетных средств, направляемых на музейное дело;
повышение качества музейного менеджмента, прозрачности, подотчетности и результативности деятельности музеев;                                                      улучшение качества оказываемых услуг населению области</t>
  </si>
  <si>
    <t xml:space="preserve">Денисов Р.Ю.    председатель комитета строительства Курской области   </t>
  </si>
  <si>
    <t>1.03.1</t>
  </si>
  <si>
    <t xml:space="preserve">Мероприятие 1.03.1.1 Предоставление субсидии бюджетным учреждениям культуры  (музеи)</t>
  </si>
  <si>
    <t xml:space="preserve">Сохранение доступности населения к предоставляемым учреждениями культуры услугам</t>
  </si>
  <si>
    <t xml:space="preserve">806 1004 10 1 03 10010 600</t>
  </si>
  <si>
    <t xml:space="preserve">806 0801 10 1 03 10010 600</t>
  </si>
  <si>
    <t xml:space="preserve">806 0801 10 1 03 11800 600</t>
  </si>
  <si>
    <t xml:space="preserve">808 0801 10 1 03 12470 400</t>
  </si>
  <si>
    <t xml:space="preserve">806 0801 10 1 03 11760 600</t>
  </si>
  <si>
    <t xml:space="preserve">Мероприятие 1.03.1.2 Предоставление субсидии бюджетным учреждениям культуры  (ОБУК "Картинная галерея им. А.А. Дейнеки")</t>
  </si>
  <si>
    <t xml:space="preserve">806 0801 10 1 03 11780 600</t>
  </si>
  <si>
    <t>1.03.2</t>
  </si>
  <si>
    <t xml:space="preserve">Мероприятие 1.03.2 Субсидии бюджетным и автономным учреждениям на осуществление капитальных вложений в приобретение объектов недвижимого имущества в государственную собственность Курской области (ОБУК "Курский областной краеведческий музей")</t>
  </si>
  <si>
    <t xml:space="preserve">806 0801 10 1 03 12780 400</t>
  </si>
  <si>
    <t xml:space="preserve">Контрольное событие программы 1.03.1.1  Субсидии бюджетным учреждениям культуры (музеи) предоставлены</t>
  </si>
  <si>
    <t xml:space="preserve">Контрольное событие программы 1.03.2.1  Ремонтно-реставрационные работы на объектах культурного наследия проведены</t>
  </si>
  <si>
    <t xml:space="preserve">31.12.2022 г.</t>
  </si>
  <si>
    <t xml:space="preserve">Контрольное событие программы 1.03.3.1  Ремонт и реконструкция зданий и помещений музеев проведены</t>
  </si>
  <si>
    <t xml:space="preserve"> 1.04</t>
  </si>
  <si>
    <t xml:space="preserve">Основное мероприятие 1.04 "Увековечение памяти выдающихся деятелей культуры и искусства в Курской области"</t>
  </si>
  <si>
    <t xml:space="preserve">Полетыкина Ю.Н.                     председатель комитета по культуре Курской области</t>
  </si>
  <si>
    <t xml:space="preserve">Сохранение в памяти потомков и ныне живущих людей достижений выдающихся личностей, родившихся или проживавших на территории Курской области и внёсших значительный вклад в развитие отечественной культуры</t>
  </si>
  <si>
    <t xml:space="preserve"> 01.01.2020 г.</t>
  </si>
  <si>
    <t>1.04.1</t>
  </si>
  <si>
    <t xml:space="preserve">Мероприятие 1.04.1 Изготовление и установка мемориальных досок известным деятелям культуры и искусства, достойных увековечения в виде мемориальной доски</t>
  </si>
  <si>
    <t xml:space="preserve">Сохранение в памяти потомков и ныне живущих людей достижений выдающихся личностей, родившихся или проживающих на территории Курской области и внесших значительный вклад в развитие отечественной культуры</t>
  </si>
  <si>
    <t xml:space="preserve">806 0801 10 1 04 11770 200                                                </t>
  </si>
  <si>
    <t xml:space="preserve">Контрольное событие  программы 1.04.1.1 Мемориальные доски известным деятелям культуры и искусства изготовлены и установлены</t>
  </si>
  <si>
    <t xml:space="preserve">31.12.2020 г.; 31.12.2021 г.; 31.12.2022 г.</t>
  </si>
  <si>
    <t>1.А1</t>
  </si>
  <si>
    <t xml:space="preserve">Региональный проект 1.А1 "Культурная среда"</t>
  </si>
  <si>
    <t xml:space="preserve">Денисов Р.Ю.    председатель комитета строительства Курской области </t>
  </si>
  <si>
    <t xml:space="preserve">Реновация учреждений культуры </t>
  </si>
  <si>
    <t xml:space="preserve"> 01.01.2022 г.</t>
  </si>
  <si>
    <t xml:space="preserve">Полетыкина Ю.Н.                    председатель комитета по культуре Курской области          </t>
  </si>
  <si>
    <t xml:space="preserve">Переоснащение муниципальных библоиотек по модельному стандарту</t>
  </si>
  <si>
    <t>1.А1.1</t>
  </si>
  <si>
    <t xml:space="preserve">Мероприятие 1.А1.1 Поддержка отрасли культуры  (иной межбюджетный трансферт местным бюджетам на создание модельных муниципальных библиотек)</t>
  </si>
  <si>
    <t xml:space="preserve">806 0801 101А154540 500</t>
  </si>
  <si>
    <t>1.А1.2</t>
  </si>
  <si>
    <t xml:space="preserve">Мероприятие 1.А1.1 Реновация учреждений культуры</t>
  </si>
  <si>
    <t xml:space="preserve">Денисов Р.Ю.    председатель комитета строительства Курской области         </t>
  </si>
  <si>
    <t xml:space="preserve">Финансирование реновации учреждений культуры осуществлено</t>
  </si>
  <si>
    <t xml:space="preserve">01.01.2022 г.</t>
  </si>
  <si>
    <t xml:space="preserve">808 0801101А154550 400</t>
  </si>
  <si>
    <t xml:space="preserve">    808 0801 101А154551 400     </t>
  </si>
  <si>
    <t xml:space="preserve">Контрольное событие 1А1.1 Иной межбюджетный трансферт местным бюджетам на создание модельных муниципальных библиотек предоставлен</t>
  </si>
  <si>
    <t xml:space="preserve"> 31.12.2021 г.</t>
  </si>
  <si>
    <t xml:space="preserve">Контрольное событие 1А1.1 Капитальные вложения в объекты государственной (муниципальной) собственности осуществлены</t>
  </si>
  <si>
    <t xml:space="preserve"> 31.12.2022 г.; 31.12.2023 г</t>
  </si>
  <si>
    <t xml:space="preserve"> 1.А3</t>
  </si>
  <si>
    <t xml:space="preserve">Региональный проект 1.А3  "Цифровая культура"</t>
  </si>
  <si>
    <t xml:space="preserve">Пополнение фонда оцифрованных изданий Национальной электронной библиотеки</t>
  </si>
  <si>
    <t xml:space="preserve"> 1.А3.1</t>
  </si>
  <si>
    <t xml:space="preserve">Мероприятие 1.А3.1 Оцифровка книжных памятников и включение в Национальную электронную библиотеку (НЭБ)</t>
  </si>
  <si>
    <t xml:space="preserve">806 0801 101А310010 600</t>
  </si>
  <si>
    <t xml:space="preserve">Контрольное событие программы 1.А3.1.1 Тринадцать изданий (в год) для Национальной электронной библиотеки оцифрованы</t>
  </si>
  <si>
    <t>2.</t>
  </si>
  <si>
    <t xml:space="preserve">Подпрограмма 2 "Искусство"</t>
  </si>
  <si>
    <t>2.01</t>
  </si>
  <si>
    <t xml:space="preserve">Основное мероприятие 2.01 "Сохранение и развитие  всех видов и жанров искусства в Курской области"</t>
  </si>
  <si>
    <t xml:space="preserve">Полетыкина Ю.Н.                председатель комитета по культуре Курской области</t>
  </si>
  <si>
    <t xml:space="preserve">Расширение сферы театральной и филармонической деятельности, повышение качества и доступности услуг театрально-концертных организаций, активизация творческой деятельности деятелей культуры и искусства, повышение престижа деятелей культуры и искусства</t>
  </si>
  <si>
    <t>2.01.1</t>
  </si>
  <si>
    <t xml:space="preserve">Мероприятие 2.01.1 Предоставление субсидии бюджетным учреждениям   (ОБУК "Драматический театр им. А.С. Пушкина", ОБУК "Курский государственный театр кукол", ОБУК "Курская государственная филармония")</t>
  </si>
  <si>
    <t xml:space="preserve">Сохранение доступности предоставляемых учреждениями культуры услуг для населения</t>
  </si>
  <si>
    <t xml:space="preserve">806 0801 1020110010 600</t>
  </si>
  <si>
    <t xml:space="preserve">806 0801 1020111800 600</t>
  </si>
  <si>
    <t>2.01.2</t>
  </si>
  <si>
    <t xml:space="preserve">Мероприятие 2.01.2 Предоставление субсидии в виде гранта Губернатора Курской области на создание творчески значимых проектов в области театрального искусства </t>
  </si>
  <si>
    <t>2.01.3</t>
  </si>
  <si>
    <t xml:space="preserve">Мероприятие 2.01.3  Проведение мероприятий в области культуры</t>
  </si>
  <si>
    <t xml:space="preserve">Закупка товаров, работ и услуг для обеспечения государственных (муниципальных) нужд</t>
  </si>
  <si>
    <t xml:space="preserve">806 0801 1020111780 200                              </t>
  </si>
  <si>
    <t>2.01.4</t>
  </si>
  <si>
    <t xml:space="preserve">Мероприятие 2.01.4  Социальное обеспечение и иные выплаты населению</t>
  </si>
  <si>
    <t xml:space="preserve">Усиление социальной поддержки членам творческих союзов</t>
  </si>
  <si>
    <t xml:space="preserve">806 0801 1020111780 300</t>
  </si>
  <si>
    <t>2.01.5</t>
  </si>
  <si>
    <t xml:space="preserve">Мероприятие 2.01.5  Предоставление субсидий бюджетным, автономным учреждениям и иным некоммерческим организациям</t>
  </si>
  <si>
    <t xml:space="preserve"> Предоставление субсидий </t>
  </si>
  <si>
    <t xml:space="preserve">806 0801 1020111780 600</t>
  </si>
  <si>
    <t>2.01.6</t>
  </si>
  <si>
    <t xml:space="preserve">Мероприятие 2.01.6.1 Укрепление  материально-технической базы и оснащение оборудованием детских и кукольных театров</t>
  </si>
  <si>
    <t xml:space="preserve">806 0801 10201R5170600</t>
  </si>
  <si>
    <t xml:space="preserve">Мероприятие 2.01.6.2 Поддержка творческой деятельности и техническое оснащение детских и кукольных театров за счет средств резервного фонда Правительства Российской Федерации</t>
  </si>
  <si>
    <t xml:space="preserve">806 0801 10201R517F600</t>
  </si>
  <si>
    <t xml:space="preserve">Контрольное событие программы 2.01.1.1 Субсидии бюджетным учреждениям  предоставлены</t>
  </si>
  <si>
    <t>2.02</t>
  </si>
  <si>
    <t xml:space="preserve">Основное мероприятие 2.02   Сохранение и развитие кинообслуживания населения в Курской области</t>
  </si>
  <si>
    <t xml:space="preserve">Популяризация среди широких слоёв населения отечественной культуры и искусства</t>
  </si>
  <si>
    <t>2.02.1</t>
  </si>
  <si>
    <t xml:space="preserve">Мероприятие 2.02.1 Приобретение новых кинофильмов на всех видах носителей, а также прав на их публичный показ</t>
  </si>
  <si>
    <t xml:space="preserve">806 0802 1020211790 600</t>
  </si>
  <si>
    <t>2.02.2</t>
  </si>
  <si>
    <t xml:space="preserve">Мероприятие 2.02.2 Предоставление субсидии бюджетным учреждениям на финансовое обеспечение государственного задания на оказание государственных услуг  (ОБУК "Курскоблкиновидеофонд")</t>
  </si>
  <si>
    <t xml:space="preserve">806 0802 1020210010 600</t>
  </si>
  <si>
    <t xml:space="preserve">Контрольное событие программы 2.02.1.1  Приобретены кинофильмы на всех видах носителей, а также права на их публичный показ</t>
  </si>
  <si>
    <t xml:space="preserve">Контрольное событие программы 2.02.2.1  Субсидии бюджетным учреждениям  предоставлены</t>
  </si>
  <si>
    <t>2.03</t>
  </si>
  <si>
    <t xml:space="preserve">Основное мероприятие 2.03 Сохранение и развитие традиционной народной культуры, нематериального культурного наследия в Курской области </t>
  </si>
  <si>
    <t xml:space="preserve">Наличие полной и исчерпывающей информации об объектах нематериального культурного наследия Курской области;
высокий уровень сохранности и эффективности использования объектов нематериального культурного наследия Курской области; высокий уровень качества и доступности культурно-досуговых услуг; укрепление материально-технической базы учреждений культурно-досугового типа; новый качественный уровень развития бюджетной сети учреждений культурно-досугового типа</t>
  </si>
  <si>
    <t>2.03.1</t>
  </si>
  <si>
    <t xml:space="preserve">Мероприятие 2.03.1 Предоставление субсидии бюджетному учреждению культуры (ОБУК "Курский Дом народного творчества")</t>
  </si>
  <si>
    <t xml:space="preserve">806 1004 1020310010 600</t>
  </si>
  <si>
    <t xml:space="preserve">806 0801 1020310010 600</t>
  </si>
  <si>
    <t xml:space="preserve">806 0801 1020311780 600</t>
  </si>
  <si>
    <t xml:space="preserve">806 0801 1020311800 600</t>
  </si>
  <si>
    <t xml:space="preserve">Контрольное событие 2.03.1.1  Субсидии бюджетному учреждению культуры (ОБУК "Курский Дом народного творчества") предоставлены</t>
  </si>
  <si>
    <t>2.04</t>
  </si>
  <si>
    <t xml:space="preserve">Основное мероприятие 2.04 Поддержка организаций в сфере культуры, творческих инициатив населения, творческих союзов и других социально ориентированных некоммерческих организаций в Курской области</t>
  </si>
  <si>
    <t xml:space="preserve">Усиление социальной поддержки известных деятелей культуры</t>
  </si>
  <si>
    <t>2.04.1</t>
  </si>
  <si>
    <t xml:space="preserve">Мероприятие 2.04.1    Предоставление субсидии бюджетным учреждениям на финансовое обеспечение государственного задания на оказание государственных услуг  (ОБУК "Центр "Ровесник")</t>
  </si>
  <si>
    <t xml:space="preserve">806 0801 1020410010 600</t>
  </si>
  <si>
    <t>2.04.3</t>
  </si>
  <si>
    <t xml:space="preserve">Мероприятие 2.04.3 Поддержка творческих инициатив населения, а также организаций в сфере культуры, творческих союзов</t>
  </si>
  <si>
    <t xml:space="preserve">Усиление социальной поддержки членов творческих союзов</t>
  </si>
  <si>
    <t xml:space="preserve">806 0801 1020411810 300</t>
  </si>
  <si>
    <t>2.04.4</t>
  </si>
  <si>
    <t xml:space="preserve">Мероприятие 2.04.4 Оказание  социальной помощи писателям, проживающим в Курской области</t>
  </si>
  <si>
    <t xml:space="preserve">Улучшение материального благосостояния писателей, проживающих на территории Курской области</t>
  </si>
  <si>
    <t xml:space="preserve">806 1003 1020411880 300</t>
  </si>
  <si>
    <t xml:space="preserve">Контрольное событие программы 2.04.4.1 Социальная помощь писателям, проживающим в Курской области оказана</t>
  </si>
  <si>
    <t>2.А1</t>
  </si>
  <si>
    <t xml:space="preserve">Региональный проект 2.А1 "Культурная среда"</t>
  </si>
  <si>
    <t xml:space="preserve">Улучшение качества оказываемых услуг населению области
</t>
  </si>
  <si>
    <t>2.А1.1</t>
  </si>
  <si>
    <t xml:space="preserve">Мероприятие 2.А1.1 "Создание центров культурного развития в городах с числом жителей до 300 тысяч человек"</t>
  </si>
  <si>
    <t xml:space="preserve">Создание центра культурного развития в г. Рыльск Курской области </t>
  </si>
  <si>
    <t xml:space="preserve">808 0801 102А152330 400</t>
  </si>
  <si>
    <t xml:space="preserve">Контрольное событие 2.А1.1.1 Межбюджетные трансферты на создание центров культурного развития предоставлены </t>
  </si>
  <si>
    <t xml:space="preserve">31.12.2022 г. 31.12.2023 г.</t>
  </si>
  <si>
    <t>2.А2</t>
  </si>
  <si>
    <t xml:space="preserve"> Региональный проект 2.А2                               "Творческие люди"</t>
  </si>
  <si>
    <t xml:space="preserve">Углубление и расширение пропаганды лучших образцов отечественной и зарубежной художественной культуры;
сохранение и развитие традиций отечественного исполнительства в различных жанрах культуры и искусства</t>
  </si>
  <si>
    <t>2.А2.1</t>
  </si>
  <si>
    <t xml:space="preserve">Мероприятие 2.А2.1 Проведение международного фестиваля «Джазовая провинция»</t>
  </si>
  <si>
    <t xml:space="preserve">Формирование художественно-эстетического вкуса населения</t>
  </si>
  <si>
    <t xml:space="preserve">806 0801 102А211780 200</t>
  </si>
  <si>
    <t>2.А2.2</t>
  </si>
  <si>
    <t xml:space="preserve">Мероприятие 2.А2.2 Организация участия в международных, всероссийских и межрегиональных конкурсах и выставках художественных работ (умц)</t>
  </si>
  <si>
    <t xml:space="preserve">Прирост числа лауреатов Международных и Всероссийских конкурсов и фестивалей в сфере культуры и искусства</t>
  </si>
  <si>
    <t xml:space="preserve">806 0801 102А211780 600</t>
  </si>
  <si>
    <t>2.А2.3</t>
  </si>
  <si>
    <t xml:space="preserve">Мероприятие 2.А2.3 Проведение фестиваля им. Г.В.Свиридова</t>
  </si>
  <si>
    <t xml:space="preserve">Развитие межрегиональных и международных творческих связей; сохранение и популяризация различных жанров художественного творчества;</t>
  </si>
  <si>
    <t>2.А2.4</t>
  </si>
  <si>
    <t xml:space="preserve">Мероприятие 2.А2.4  Предоставление грантов Губернатора Курской области на развитие сельской культуры</t>
  </si>
  <si>
    <t xml:space="preserve">Обеспечение  государственной поддержки инновационных проектов, направленных на развитие сферы культуры сельских поселений</t>
  </si>
  <si>
    <t xml:space="preserve">806 0801 102А211820 500</t>
  </si>
  <si>
    <t>2.А2.5</t>
  </si>
  <si>
    <t xml:space="preserve">Мероприятие 2.А2.5 Предоставление господдержки  лучшим работникам муниципальных учреждений культуры, находящимся на территориях сельских поселений Курской области</t>
  </si>
  <si>
    <t xml:space="preserve">Улучшение качества оказываемых услуг населению области </t>
  </si>
  <si>
    <t xml:space="preserve">806 0801 102А255191 500</t>
  </si>
  <si>
    <t>2.А2.6</t>
  </si>
  <si>
    <t xml:space="preserve">Мероприятие 2.А2.6 Предоставление господдержки  лучшим муниципальным учреждениям культуры, находящимся на территориях сельских поселений Курской области</t>
  </si>
  <si>
    <t xml:space="preserve">806 0801 102А255195 500</t>
  </si>
  <si>
    <t xml:space="preserve">Контрольное событие программы 2.А2.1.1 Международный фестиваль «Джазовая провинция»  проведен </t>
  </si>
  <si>
    <t xml:space="preserve"> Контрольное событие 2.А2.4.1   Гранты Губернатора Курской области на развитие сельской культуры предоставлены</t>
  </si>
  <si>
    <t>3.</t>
  </si>
  <si>
    <t xml:space="preserve">Подпрограмма 3 "Обеспечение условий реализации государственной программы"</t>
  </si>
  <si>
    <t>3.01.</t>
  </si>
  <si>
    <t xml:space="preserve">Основное мероприятие 3.01  Обеспечение деятельности и выполнение функций государственных органов Курской области</t>
  </si>
  <si>
    <t xml:space="preserve">Обеспечение функционирования комитета по культуре Курской области и комитета по охране объектов культурного наследия Курской области</t>
  </si>
  <si>
    <t>3.01.1</t>
  </si>
  <si>
    <t xml:space="preserve">Мероприятие 3.01.1  Обеспечение деятельности и выполнение функций государственных органов</t>
  </si>
  <si>
    <t xml:space="preserve">Обеспечение функционирования комитета по культуре Курской области</t>
  </si>
  <si>
    <t xml:space="preserve">806  1004 1030110020100</t>
  </si>
  <si>
    <t xml:space="preserve">806  0804 1030110020100          </t>
  </si>
  <si>
    <t xml:space="preserve">806  0804 1030110020200          </t>
  </si>
  <si>
    <t xml:space="preserve">806  0804 1030110020800          </t>
  </si>
  <si>
    <t xml:space="preserve">Мусьял И.А.                          председатель комитета по охране объектов культурного наследия Курской области</t>
  </si>
  <si>
    <t xml:space="preserve">Обеспечение функционирования  комитета по охране объектов культурного наследия Курской области</t>
  </si>
  <si>
    <t xml:space="preserve">836 0804 1030110020 100</t>
  </si>
  <si>
    <t xml:space="preserve">836 0804 1030110020 200</t>
  </si>
  <si>
    <t>3.01.2</t>
  </si>
  <si>
    <t xml:space="preserve">Мероприятие 3.01.2  Осуществление переданных органам государственной власти субъектов Российской Федерации в соответствии с пунктом 1 статьи 9.1 Федерального закона от 25 июня 2002 года №73-ФЗ "Об объектах культурного наследия (памятниках истории и культуры) народов Российской Федерации" полномочий Российской Федерации в отношении объектов культурного наследия</t>
  </si>
  <si>
    <t xml:space="preserve">Сохранение  объектов культурного наследия (памятников истории и культуры) народов Российской Федерации"</t>
  </si>
  <si>
    <t xml:space="preserve">31.12..2023 г.</t>
  </si>
  <si>
    <t xml:space="preserve">836 0804 1030159500 100</t>
  </si>
  <si>
    <t xml:space="preserve">836 1004 1030159500 100</t>
  </si>
  <si>
    <t>3.01.3</t>
  </si>
  <si>
    <t xml:space="preserve">Мероприятие 3.01.3  Мероприятия по проведению независимой оценки качества условий оказания услуг организациями культуры услуг</t>
  </si>
  <si>
    <t xml:space="preserve">Улучшение качества условий предоставляемых учреждениями культуры услуг</t>
  </si>
  <si>
    <t xml:space="preserve">806 0804 1030112741 200</t>
  </si>
  <si>
    <t xml:space="preserve">Контрольное событие программы 3.01.1.1   Обеспечена деятельность и выполнены функции государственных органов </t>
  </si>
  <si>
    <t>3.02</t>
  </si>
  <si>
    <t xml:space="preserve">Основное мероприятие 3.02  Мероприятия в сфере культуры и кинематографии в Курской области</t>
  </si>
  <si>
    <t xml:space="preserve">Полетыкина Ю.Н.                        председатель комитета по культуре Курской области</t>
  </si>
  <si>
    <t xml:space="preserve">Популяризация среди широких слоёв населения отечественной культуры и искусства;                                   организация культурного досуга детского населения области;  организация культурного досуга жителей населенных пунктов Курской области; улучшение качества услуг, оказываемых учреждениями культуры населению области</t>
  </si>
  <si>
    <t>3.02.1</t>
  </si>
  <si>
    <t xml:space="preserve">Мероприятие 3.02.1 Организация и проведение Дня славянской письменности и культуры</t>
  </si>
  <si>
    <t xml:space="preserve">Сохранение доступности населения к предоставляемым учреждениями услугам</t>
  </si>
  <si>
    <t xml:space="preserve">806 0801 1030211780 600</t>
  </si>
  <si>
    <t>3.02.2</t>
  </si>
  <si>
    <t xml:space="preserve">Мероприятие 3.02.2 Организация вручения премий Губернатора Курской области лучшим работникам отрасли  ( им.Дейнеки, им.Буренко,  "Лучший кинофикатор ", "За сохранение традиций", им.Гордеева, "Лучший библиотекарь ", "Лучший преподаватель детской школы искусств")    </t>
  </si>
  <si>
    <t xml:space="preserve">Государственная поддержка лучших представителей отрасли</t>
  </si>
  <si>
    <t xml:space="preserve">806 0703 1030211860 200               </t>
  </si>
  <si>
    <t xml:space="preserve">806 0703 1030211860 300 </t>
  </si>
  <si>
    <t xml:space="preserve">806 0801 1030211860 200              </t>
  </si>
  <si>
    <t xml:space="preserve">806 0801 1030211860 300                     </t>
  </si>
  <si>
    <t xml:space="preserve">Контрольное событие программы 3.02.2.1  Премии Губернатора Курской области лучшим работникам отрасли  вручены</t>
  </si>
  <si>
    <t>3.03</t>
  </si>
  <si>
    <t xml:space="preserve">Основное мероприятие 3.03                             Организация и поддержка учреждений культуры, искусства и образования в сфере культуры в Курской области</t>
  </si>
  <si>
    <t xml:space="preserve">Повышение качества образовательных услуг; развитие материально-технической базы образовательных учреждений; увеличение доли детей, обучающихся в ДШИ, в общей численности детей</t>
  </si>
  <si>
    <t>3.03.1</t>
  </si>
  <si>
    <t xml:space="preserve">Мероприятие 3.03.1  Предоставление субсидии бюджетным учреждениям на финансовое обеспечение государственного задания на оказание государственных услуг (ДШИ)</t>
  </si>
  <si>
    <t xml:space="preserve">Реализация дополнительных общеразвивающих программ реализации дополнительных предпрофессоинальных программ в области искусства</t>
  </si>
  <si>
    <t xml:space="preserve">806 0703 1030310010 600</t>
  </si>
  <si>
    <t>3.03.2</t>
  </si>
  <si>
    <t xml:space="preserve">Мероприятие 3.03.2 Субсидии местным бюджетам по проведению капитального ремонта учреждений дополнительного образования в сфере культуры (ДШИ)</t>
  </si>
  <si>
    <t xml:space="preserve">Освоение субсидий в объеме произведенного финансирования;
доля зданий учреждений дополнительного образования в сфере культуры, находящихся в удовлетворительном состоянии, в общем количестве зданий данных учреждений.</t>
  </si>
  <si>
    <t xml:space="preserve">806 0703 1030311495 500</t>
  </si>
  <si>
    <t>3.03.3</t>
  </si>
  <si>
    <t xml:space="preserve">Мероприятие 3.03.3 Предоставление субсидии бюджетным учреждениям   (Учебно-методический центр)</t>
  </si>
  <si>
    <t xml:space="preserve">806 0705 1030310010 600</t>
  </si>
  <si>
    <t>3.03.4</t>
  </si>
  <si>
    <t xml:space="preserve">Мероприятие 3.03.4  Организация стажировок, мастер - классов, консультаций</t>
  </si>
  <si>
    <t xml:space="preserve">Прирост числа участников стажировок, мастер-классов, семинаров по различным жанрам искусства</t>
  </si>
  <si>
    <t xml:space="preserve">806 0705 1030311870 600</t>
  </si>
  <si>
    <t>3.03.5</t>
  </si>
  <si>
    <t xml:space="preserve">Мероприятие 3.03.5 Государственная поддержка местных бюджетов по проведению капитального ремонта учреждений культуры районов и поселений</t>
  </si>
  <si>
    <t xml:space="preserve">Улучшение качества услуг, оказываемых муниципальными учреждениями культуры населению области; создание  привлекательного имиджа муниципальных учреждений культуры, способствующего росту количества посещений и участников культурно – досуговых и иных мероприятий</t>
  </si>
  <si>
    <t xml:space="preserve">806 0801 1030313320 500                 </t>
  </si>
  <si>
    <t>3.03.6</t>
  </si>
  <si>
    <t xml:space="preserve">Мероприятие 3.03.6  Субсидии местным бюджетам на заработную плату и начисления на выплаты по оплате труда работников учреждений культуры и муниципальных образований городских и сельских поселений </t>
  </si>
  <si>
    <t xml:space="preserve">Повышение оплаты труда работников муниципальных учреждений культуры и доведение ее до уровня  средней заработной платы по Курской области</t>
  </si>
  <si>
    <t xml:space="preserve">806 0801 1030313330 500</t>
  </si>
  <si>
    <t>3.03.7</t>
  </si>
  <si>
    <t xml:space="preserve">Мероприятие 3.03.7  Обеспечение развития и укрепления материально-технической базы домов культуры в населенных пунктах с числом жителей до 50 тысяч человек</t>
  </si>
  <si>
    <t xml:space="preserve">Обеспечение развития и укрепления материально-технической базы домов культуры в населенных пунктах с числом жителей до 50 тысяч человек</t>
  </si>
  <si>
    <t xml:space="preserve">806 0801 10303R4670 500</t>
  </si>
  <si>
    <t>3.03.8</t>
  </si>
  <si>
    <t xml:space="preserve">Мероприятие 3.03.8 Обеспечение деятельности казенных учреждений (ОКУ "МТО", ОКУ "Централизованная бухгалтерия  областных учреждений культуры") </t>
  </si>
  <si>
    <t xml:space="preserve">806 1004 1030310010 100</t>
  </si>
  <si>
    <t xml:space="preserve">806 1004 1030310010 600</t>
  </si>
  <si>
    <t xml:space="preserve">806 0804 1030310010 100</t>
  </si>
  <si>
    <t xml:space="preserve">806 0804 1030310010 200</t>
  </si>
  <si>
    <t xml:space="preserve">806 0804 1030310010 800</t>
  </si>
  <si>
    <t>3.03.9</t>
  </si>
  <si>
    <t xml:space="preserve">Меропиятие 3.03.9 Субвенции местным бюджетам на содержание работников, осуществляющих отдельные государственные полномочия по предоставлению работникам муниципальных учреждений культуры мер социальной поддержки </t>
  </si>
  <si>
    <t xml:space="preserve">Повышение уровня и качества жизни отдельных категорий граждан, в отношении которых законодательно установлены обязательства государства по предоставлению мер государственной поддержки</t>
  </si>
  <si>
    <t xml:space="preserve">806 0804 1030313340 500</t>
  </si>
  <si>
    <t>3.03.10</t>
  </si>
  <si>
    <t xml:space="preserve">Мероприятие 3.03.10  Предоставление субсидии бюджетным учреждениям на финансовое обеспечение государственного задания на оказание государственных услуг и иные цели (ОБУК «Туристско-информационный центр»)</t>
  </si>
  <si>
    <t xml:space="preserve">Оказание туристско-информационных услуг</t>
  </si>
  <si>
    <t xml:space="preserve">806 0801 1030310010 600</t>
  </si>
  <si>
    <t>3.03.11</t>
  </si>
  <si>
    <t xml:space="preserve">Мероприятие 3.03.11  Предоставление субсидий бюджетным учреждениям по проведению ремонтов на памятниках истории и культуры, благоустройство территорий</t>
  </si>
  <si>
    <t xml:space="preserve">Увеличение доли зданий учреждений дополнительного образования в сфере культуры, находящихся в удовлетворительном состоянии</t>
  </si>
  <si>
    <t xml:space="preserve">806 07 03 1030311800 600</t>
  </si>
  <si>
    <t xml:space="preserve">Контрольное событие программы 3.03.5.1  Проведен капитальный ремонт зданий учреждений культуры,отнесенных к категории аварийных, ветхих, приспособленных, не отвечающих санитарным нормам и требованиям, непригодных к эксплуатации</t>
  </si>
  <si>
    <t xml:space="preserve">Контрольное событие программы 3.03.6.1      Субсидии местным бюджетам на заработную плату и начисления на выплаты по оплате труда работников учреждений культуры  муниципальных образований городских и сельских поселений  перечислены</t>
  </si>
  <si>
    <t xml:space="preserve">Контрольное событие программы 3.03.7.1 Субсидия на обеспечение развития и укрепления материально-технической базы домов культуры в населенных пунктах с числом жителей до 50 тысяч человек предоставлена</t>
  </si>
  <si>
    <t>3.04</t>
  </si>
  <si>
    <t xml:space="preserve">Основное мероприятие 3.04   Оказание мер социальной поддержки и социальной помощи отдельным категориям граждан в Курской области</t>
  </si>
  <si>
    <t>3.04.1</t>
  </si>
  <si>
    <t xml:space="preserve">Мероприятие 3.04.1   Социальная поддержка отдельным категориям граждан по оплате жилого помещения и коммунальных услуг</t>
  </si>
  <si>
    <t xml:space="preserve">806 1003 1030412440 300</t>
  </si>
  <si>
    <t>3.04.2</t>
  </si>
  <si>
    <t xml:space="preserve">Мероприятие 3.04.2 Субвенции местным бюджетам на осуществление отдельных государственных полномочий  по предоставлению работникам муниципальных учреждений культуры мер социальной поддержки</t>
  </si>
  <si>
    <t xml:space="preserve">Создание эффективной системы управления реализацией государственной программой, эффективное управление отраслью культуры</t>
  </si>
  <si>
    <t xml:space="preserve">806 1003 1030413350 500</t>
  </si>
  <si>
    <t xml:space="preserve">Контрольное событие программы 3.04.1 Меры социальной поддержки и социальной помощи  отдельным категориям граждан по оплате жилого помещения и коммунальных услуг  оказаны </t>
  </si>
  <si>
    <t>3.А1</t>
  </si>
  <si>
    <t xml:space="preserve">Региональный проект 3.А1 "Культурная среда"</t>
  </si>
  <si>
    <t xml:space="preserve">Повышение качества образовательных услуг;
развитие материально-технической базы образовательных учреждений;
увеличение доли детей, обучающихся в ДШИ, в общей численности детей;
улучшение качества услуг, оказываемых муниципальными учреждениями культуры населению области; 
улучшение материально-технической базы учреждений культурно-досугового типа в сельской местности; 
увеличение количества посещений организаций культуры;
создание условий для привлечения в отрасль культуры специалистов культурно-досуговой деятельности в целях обеспечения доступа к культурным ценностями творческой самореализации жителей сельской местности</t>
  </si>
  <si>
    <t>3.А1.1</t>
  </si>
  <si>
    <t xml:space="preserve"> Мероприятие 3.А1.1 Поддержка отрасли культуры (приобретение музыкальных инструментов, оборудования и материалов для детских школ искусств по видам искусств и профессиональных образовательных организаций) </t>
  </si>
  <si>
    <t xml:space="preserve">Увеличение доли детей, обучающихся в ДШИ, в общей численности детей;                                                           повышение качества образовательных услуг;                          развитие материально-технической базы образовательных учреждений;  улучшение качества услуг, оказываемых муниципальными учреждениями культуры населению области; </t>
  </si>
  <si>
    <t xml:space="preserve">806 0703 103А110010600</t>
  </si>
  <si>
    <t xml:space="preserve">806 0703 103А155192600  </t>
  </si>
  <si>
    <t xml:space="preserve">806 0704 103А155192600</t>
  </si>
  <si>
    <t>3.А1.2</t>
  </si>
  <si>
    <t xml:space="preserve">Мероприятие 3.А1.2 Поддержка отрасли культуры (создание и модернизация учреждений культурно-досугового типа в сельской местности)</t>
  </si>
  <si>
    <t xml:space="preserve">Улучшение материально-технической базы учреждений культурно-досугового типа в сельской местности;             увеличение количества посещений организаций культуры;             создание условий для привлечения в отрасль культуры специалистов культурно-досуговой деятельности в целях обеспечения доступа к культурным ценностями творческой самореализации жителей сельской местности</t>
  </si>
  <si>
    <t xml:space="preserve">806 0801 103А155196 500</t>
  </si>
  <si>
    <t>3.А1.3</t>
  </si>
  <si>
    <t xml:space="preserve">Мероприятие 3.А1.3 Поддержка отрасли культуры (обеспечение учреждений культуры специализированным автотранспортом для обслуживания населения, в том числе сельского населения)</t>
  </si>
  <si>
    <t xml:space="preserve">Полетыкина Ю.Н.             председатель комитета по культуре Курской области</t>
  </si>
  <si>
    <t xml:space="preserve">Приобретение передвижных многофункциональных культурных центров (автоклубов) с целью обеспечения доступности услуг культуры для людей, проживающих в отдаленных и труднодоступных сельских населенных пунктах</t>
  </si>
  <si>
    <t xml:space="preserve">806 0801 103A155197 500</t>
  </si>
  <si>
    <t>3.А1.4</t>
  </si>
  <si>
    <t xml:space="preserve">Мероприятие 3.А1.4 Поддержка отрасли культуры (модернизация региональных и муниципальных детских школ искусств по видам искусств путем их реконструкции, капитального ремонта)</t>
  </si>
  <si>
    <t xml:space="preserve">Модернизированы региональные детские школ искусств по видам искусств путем их реконструкции, капитального ремонта</t>
  </si>
  <si>
    <t xml:space="preserve">806 0703 103A155198 600</t>
  </si>
  <si>
    <t xml:space="preserve">Контрольное событие программы 3.А1.1.1   Музыкальные инструменты, оборудование и материалы для детских школ искусств по видам искусств и профессиональных образовательных организаций приобретены</t>
  </si>
  <si>
    <t xml:space="preserve">Контрольное событие программы 3.А1.2.1  Поддержка отрасли культуры (создание и модернизация учреждений культурно-досугового типа в сельской местности) оказана</t>
  </si>
  <si>
    <t xml:space="preserve">Контрольное событие программы 3.А1.3.1 Поддержка отрасли культуры (обеспечение учреждений культуры специализированным автотранспортом для обслуживания населения, в том числе сельского населения) оказана </t>
  </si>
  <si>
    <t>3.А3</t>
  </si>
  <si>
    <t xml:space="preserve">Региональный проект "Цифровая культура"</t>
  </si>
  <si>
    <t xml:space="preserve">Полетыкина Ю.Н.              председатель комитета по культуре Курской области</t>
  </si>
  <si>
    <t xml:space="preserve">
Выставочные проекты, снабженные цифровыми гидами в формате дополненной реальности.
</t>
  </si>
  <si>
    <t>3.А3.1</t>
  </si>
  <si>
    <t xml:space="preserve">Мероприятие 3.А3.1 "Создание виртуальных концертных залов"</t>
  </si>
  <si>
    <t xml:space="preserve">Создание виртуальных концертных залов</t>
  </si>
  <si>
    <t xml:space="preserve">806 0801 103А354530 500</t>
  </si>
  <si>
    <t xml:space="preserve">Контрольное событие программы 3.А3.2  Приобретены музыкальные инструменты, оборудование и материалы для детских школ искусств по видам искусств и профессиональных образовательных организаций (колледж им.Г.В. Свиридова)</t>
  </si>
  <si>
    <t xml:space="preserve">Контрольное событие программы 3.А3.1.1 Виртуальных концертные залы созданы </t>
  </si>
  <si>
    <t>4.</t>
  </si>
  <si>
    <t xml:space="preserve">Подпрограмма 4   "Реализация мероприятий по укреплению единства российской нации и этнокультурному развитию народов России в Курской области"</t>
  </si>
  <si>
    <t>4.01</t>
  </si>
  <si>
    <t xml:space="preserve">Основное мероприятие 4.01 Реализация мер по совершенствованию деятельности органов исполнительной государственной власти и местного самоуправления в сфере государственной национальной политики Российской Федерации на территории Курской области, обеспечение эффективного взаимодействия с институтами гражданского общества</t>
  </si>
  <si>
    <t xml:space="preserve">Лобов Е.В.                            директор департамента внутренней политики Администрации Курской области</t>
  </si>
  <si>
    <t xml:space="preserve">Увеличение количества квалифицированных государственных и муниципальных служащих, компетентных в вопросах построения эффективного механизма реализации государственной национальной политики Российской Федерации на территории Курской области;                                                                               оказание некоммерческим организациям государственной поддержки в сфере духовно - просветительской деятельности в виде предоставления из областного бюджета субсидии в установленном порядке;
поддержка развития русского языка как государственного языка Российской Федерации и языка межнационального общения</t>
  </si>
  <si>
    <t>4.01.1</t>
  </si>
  <si>
    <t xml:space="preserve">Мероприятие 4.01.1. Проведение конференций, "круглых столов", конгрессов, семинаров по вопросам межнациональных и межконфессиональных отношений в Курской области</t>
  </si>
  <si>
    <t xml:space="preserve">Повышение уровня толерантного отношения граждан к представителям других национальностей на территории Курской области</t>
  </si>
  <si>
    <t xml:space="preserve">801 0113 1040110040 200</t>
  </si>
  <si>
    <t xml:space="preserve">801 0113 1040110040 600</t>
  </si>
  <si>
    <t xml:space="preserve">801 0706 1040110040 600</t>
  </si>
  <si>
    <t>4.01.2</t>
  </si>
  <si>
    <t xml:space="preserve">Мероприятие 4.01.2. Проведение конкурса проектов общественно полезных программ, представленных общественными объединениями на соискание областной государственной поддержки (Закон Курской области от 22 ноября 2007 года №115-ЗКО "Об областной государственной поддержке общественных объединений в Курской области")</t>
  </si>
  <si>
    <t xml:space="preserve">Увеличение качества подготовки и количества реализованных социально значимых мероприятий и проектов по вопросам развития национальных культур, духовного единства и межэтнического согласия, разработанных общественными объединениями области</t>
  </si>
  <si>
    <t xml:space="preserve">801 0113 1040111430 600</t>
  </si>
  <si>
    <t>4.01.3</t>
  </si>
  <si>
    <t xml:space="preserve">Мероприятие 4.01.3. Проведение обучающего семинара по вопросам состояния межэтнических и межконфессиональных отношений  в  Курской области, изучения лучших практик, внесения изменений в нормативно-правовые акты субъектов Российской Федерации  и Курской области для государственных гражданских служащих и муниципальных служащих, в компетенции которых находятся данные вопросы на базе Курской Академии госслужбы</t>
  </si>
  <si>
    <t xml:space="preserve">Лобов Е.В.                            директор департамента внутренней политики Администрации Курской области,                                                 Академия госслужбы                                       (по согласованию)</t>
  </si>
  <si>
    <t xml:space="preserve">Увеличение количества квалифицированных государственных и муниципальных служащих, компетентных в вопросах построения эффективного механизма реализации государственной национальной политики Российской Федерации на территории Курской области</t>
  </si>
  <si>
    <t>4.01.4</t>
  </si>
  <si>
    <t xml:space="preserve">Мероприятие 4.01.4  Гранты в форме субсидий на развитие гражданского общества</t>
  </si>
  <si>
    <t xml:space="preserve">801 0113 1040112772 600</t>
  </si>
  <si>
    <t>4.01.5</t>
  </si>
  <si>
    <t xml:space="preserve">Мероприятие 4.01.5 Субсидии автономной некоммерческой организации "Центр гражданских и социальных инициатив Курской области"</t>
  </si>
  <si>
    <t xml:space="preserve">801 0113 1040112775 600</t>
  </si>
  <si>
    <t xml:space="preserve">Контрольное событие программы 4.01.2.1. Оказана государственная поддержка в виде представления из областного бюджета субсидии в установленном порядке некоммерческим организациям в сфере духовно-просветительской деятельности</t>
  </si>
  <si>
    <t>4.02</t>
  </si>
  <si>
    <t xml:space="preserve">Основное мероприятие 4.02. Создание и сопровождение системы мониторинга состояния межнациональных отношений и раннего предупреждения межнациональных конфликтов</t>
  </si>
  <si>
    <t xml:space="preserve">Наличие полной и исчерпывающей информации о деятельности каждой группы населения, объединенной по национальному,религиозному признаку, на территории Курской области;
повышение эффективности использования бюджетных средств, выделяемых на сохранение объектов культурного наследия </t>
  </si>
  <si>
    <t xml:space="preserve">Пархоменко Н.А.                              председатель комитета образования и науки Курской области                                </t>
  </si>
  <si>
    <t>4.02.1</t>
  </si>
  <si>
    <t xml:space="preserve">Мероприятие 4.02.1. Ведение мониторинга состояния межнациональных и межконфессиональных отношений и раннего предупреждения межнациональных и межконфессиональных конфликтов, социологического мониторинга ключевых показателей состояния межнациональных отношений в Курской области, мониторинг практики субъектов Российской Федерации в сфере гармонизации межэтнических и межконфессиональных отношений. Подготовка рекомендаций по изменению нормативных правовых актов, принятых в Курской области по данному вопросу.</t>
  </si>
  <si>
    <t xml:space="preserve">Лобов Е.В.                            и.о. председателя комитета внутренней политики Администрации Курской области</t>
  </si>
  <si>
    <t xml:space="preserve">Создание эффективной системы прогнозирования и профилактики межнациональных и межрелигиозных конфликтов, конфликтных ситуаций  на территории Курской области на основании полной и исчерпывающей информации о деятельности каждой группы населения, объединенной по национальному признаку</t>
  </si>
  <si>
    <t xml:space="preserve">801 0706 1040210040 600</t>
  </si>
  <si>
    <t>4.02.2</t>
  </si>
  <si>
    <t xml:space="preserve">Мероприятие 4.02.2. Социалогические исследования по вопросам межнациональных и межконфессиональных отношений в Курской области. Изготовление тематической брошюры, посвященной межнациональным и межконфессиональным отношениям в Курской области</t>
  </si>
  <si>
    <t xml:space="preserve">Наличие полной и исчерпывающей информации о деятельности каждой группы населения, объединенной по национальному, религиозному признаку;               информационно-аналитическое обеспечение специальной сферы межнациональных и межконфессиональных отношений для использования в ходе планирования и осуществления своей деятельности</t>
  </si>
  <si>
    <t>4.02.3.</t>
  </si>
  <si>
    <t xml:space="preserve">Мероприятие 4.02.3. Проведение регионального этапа Всероссийского конкурса в области педагогики, воспитания  и работы с детьми и молодежью до 20 лет на соискание премии  «За нравственный подвиг учителя»</t>
  </si>
  <si>
    <t xml:space="preserve">Пархоменко Н.А.                              председатель комитета образования и науки Курской области,                         ОГБУ ДПО «Курский институт развития образования»</t>
  </si>
  <si>
    <t xml:space="preserve">Повышение качества работы, направленной на предупреждение межнациональных и межрелигиозных конфликтов, взаимодействие с религиозными организациями по вопросам духовно-нравственного воспитания, увеличение количества педагогов, представляющих опыт работы Курской области на  межрегиональном и федеральном уровне</t>
  </si>
  <si>
    <t xml:space="preserve">803 0709 1040212420 600</t>
  </si>
  <si>
    <t>4.02.4.</t>
  </si>
  <si>
    <t xml:space="preserve">Мероприятие 4.02.4. Конкурс методических разработок по реализации комплексной информационной компании, направленной на укрепление российской нации"</t>
  </si>
  <si>
    <t xml:space="preserve">Пархоменко Н.А.                              председатель комитета образования и науки Курской области,                          ОГБУ ДПО «Курский институт развития образования»</t>
  </si>
  <si>
    <t>4.02.5.</t>
  </si>
  <si>
    <t xml:space="preserve">Мероприятие 4.02.5. Проведение регионального этапа конкурса «Лучшая образовательная организация по формированию системы духовно-нравственного воспитания  детей и молодежи «Вифлеемская звезда» </t>
  </si>
  <si>
    <t xml:space="preserve">Пархоменко Н.А.                              председатель комитета образования и науки Курской области,                                   ОГБУ ДПО «Курский институт развития образования»</t>
  </si>
  <si>
    <t xml:space="preserve">Повышение качества работы, направленной на предупреждение межнациональных и межрелигиозных конфликтов, взаимодействие с религиозными организациями по вопросам духовно-нравственного воспитания, увеличение количества педагогов, представляющих опыт работы Курской области по духовно-нраственному воспитанию детей и молодежи на  межрегиональном и федеральном уровне</t>
  </si>
  <si>
    <t>4.02.6.</t>
  </si>
  <si>
    <t xml:space="preserve">Мероприятие 4.02.6. Проведение областной выставки образовательных организаций «Духовно-нравственное воспитание детей и молодежи в Курской области» в выставочном комплексе «Курская Коренская ярмарка»</t>
  </si>
  <si>
    <t xml:space="preserve">Пархоменко Н.А.                              председатель комитета образования и науки Курской области,                               ОГБУ ДПО «Курский институт развития образования»</t>
  </si>
  <si>
    <t xml:space="preserve">Повышение качества работы, направленной на предупреждение межнациональных и межрелигиозных конфликтов, выявление  и демонстрация опыта работы образовательных организаций Курской области по духовно-нраственному воспитанию детей и молодежи </t>
  </si>
  <si>
    <t>4.02.7</t>
  </si>
  <si>
    <t xml:space="preserve">Мероприятие 4.02.7. Проведение круглого стола по организации регионального конкурса проектных и исследовательских работ обучающихся  в области духовно-нравственного воспитания «Лествица» </t>
  </si>
  <si>
    <t xml:space="preserve">Повышение качества работы, направленной на предупреждение межнациональных и межрелигиозных конфликтов, увеличение доли детей, включенных в проектно-исследовательскую деятельность, направленную на изучение духовного и культурного наследия Курского края </t>
  </si>
  <si>
    <t xml:space="preserve">Контрольное событие программы 4.02.1.1. Увеличена доля граждан, положительно оценивающих состояние межнациональных  отношений, в общей численности населения Курской области</t>
  </si>
  <si>
    <t xml:space="preserve">Лобов Е.В.                            и.о. председателя комитета внутренней политики Администрации Курской области,                                                 Академия госслужбы                                       (по согласованию)</t>
  </si>
  <si>
    <t xml:space="preserve">31.12.2021 г.; 31.12.2021 г.; 31.12.2022 г.</t>
  </si>
  <si>
    <t>4.03</t>
  </si>
  <si>
    <t xml:space="preserve">Основное мероприятие 4.03 Реализация мер по профилактике и предупреждению попыток разжигания расовой, национальной и религиозной розни, ненависти или вражды, оказание содействия социальной и культурной адаптации и интеграции мигрантов</t>
  </si>
  <si>
    <t xml:space="preserve">Сохранение общественно-политической стабильности на территории Курской области;  реализация комплекса мероприятий, направленных на социальную и культурную адаптацию и интеграцию мигрантов в российское общество;
проведение мероприятий, направленных на выявление вопросов и выработку эффективных решений и направлений деятельности по социальной и культурной адаптации и интеграции мигрантов</t>
  </si>
  <si>
    <t>4.03.1</t>
  </si>
  <si>
    <t xml:space="preserve">Мероприятие 4.03.1. Проведение мероприятий по профилактике этнополитического и религиозно-политического экстремизма, ксенофобии и нетерпимости</t>
  </si>
  <si>
    <t xml:space="preserve">Формирование в обществе обстановки нетерпимости к пропаганде и распространению идей экстремизма, ксенофобии, национальной исключительности, направленных на подрыв общественно-политической стабильности</t>
  </si>
  <si>
    <t xml:space="preserve">801 0113 1040310040 200</t>
  </si>
  <si>
    <t>4.03.2</t>
  </si>
  <si>
    <t xml:space="preserve">Мероприятие 4.03.2. Миротворческий форум "Мы разные, мы вместе"</t>
  </si>
  <si>
    <t xml:space="preserve">Развитие межэтнического и межконфессионального диалога</t>
  </si>
  <si>
    <t xml:space="preserve">Контрольное событие программы 4.03.1.1. Установлен межэтнический и межконфессиональный диалог, направленный на сохранение общественно-политической стабильности в регионе</t>
  </si>
  <si>
    <t>4.04</t>
  </si>
  <si>
    <t xml:space="preserve">Основное мероприятие 4.04 Реализация мер по укреплению общероссийского гражданского единства, развитию гражданского патриотизма и российской гражданской идентичности</t>
  </si>
  <si>
    <t xml:space="preserve">Духовное оздоровление населения региона, развитие патриотизма, объединение граждан различных национальностей и конфессий, проживающих на территории Курской области, вокруг общероссийских ценностей;
вовлечение общественных объединений, национальных диаспор в деятельность по развитию межнационального и межконфессионального диалога, возрождению семейных ценностей, развитие гордости за героические события истории Отечества; создание эффективной системы взаимодействия органов власти с национально-культурными автономиями и иными институтами гражданского общества по важнейшим вопросам реализации государственной национальной политики Российской Федерации</t>
  </si>
  <si>
    <t>4.04.1</t>
  </si>
  <si>
    <t xml:space="preserve">Мероприятие 4.04.1. Организация и проведение церемоний торжественного возложения венков и цветов к памятным местам, мемориалам, братским захоронениям в дни государственных праздников, дни воинской славы и дни памятных дат истории Курской области</t>
  </si>
  <si>
    <t xml:space="preserve">Духовное оздоровление населения региона, развитие патриотизма, объединение граждан различных национальностей и конфессий, проживающих на территории Курской области, вокруг общероссийских ценностей</t>
  </si>
  <si>
    <t xml:space="preserve">801 0113 1040410040 200</t>
  </si>
  <si>
    <t>4.04.2</t>
  </si>
  <si>
    <t xml:space="preserve">Мероприятие 4.04.2. Реализация мероприятий по укреплению единства российской нации и этнокультурному развитию народов России</t>
  </si>
  <si>
    <t xml:space="preserve">801 0113 10404R5160 200</t>
  </si>
  <si>
    <t xml:space="preserve">801 0113 10404R5160 600</t>
  </si>
  <si>
    <t xml:space="preserve">Контрольное событие программы 4.04.1.1. Граждане различных национальностей и конфессий, проживающих на территории Курской области, объединены вокруг общероссийских ценностей</t>
  </si>
  <si>
    <t>4.05</t>
  </si>
  <si>
    <t xml:space="preserve">Основное мероприятие 4.05 Создание условий для сохранения этнокультурного многообразия народов России, развития духовно-нравственных основ и самобытной культуры российского казачества</t>
  </si>
  <si>
    <t xml:space="preserve">Увеличение доли граждан, положительно оценивающих состояние межнациональных отношений, в общей численности населения Курской области; 
развитие диалога религий и межнационального мира на территории Курской области;
реализация мероприятий, направленных на сохранение и развитие самобытной казачьей культуры, культурного наследия казачества, развитие казачьего движения, пропаганды традиционных семейных и культурных ценностей, воспитание молодежи на основе исторических                и традиционных ценностей российского казачества;
методическое и информационное обеспечение сохранения и развития самобытной казачьей культуры, сохранение культурного наследия казачества</t>
  </si>
  <si>
    <t xml:space="preserve">Полетыкина Ю.Н.                           председатель комитета по культуре Курской области</t>
  </si>
  <si>
    <t>4.05.1</t>
  </si>
  <si>
    <t xml:space="preserve">Мероприятие 4.05.1.Выполнение других (прочих) обязательств Курской области</t>
  </si>
  <si>
    <t>31.12.2023г.</t>
  </si>
  <si>
    <t xml:space="preserve">801 0113 1040510040 200</t>
  </si>
  <si>
    <t xml:space="preserve">801 0113 1040510040 600</t>
  </si>
  <si>
    <t>4.05.2</t>
  </si>
  <si>
    <t xml:space="preserve">Мероприятие 4.05.2 Реализация мероприятий по укреплению единства российской нации и этнокультурному развитию народов России</t>
  </si>
  <si>
    <t>31.12.2021г.</t>
  </si>
  <si>
    <t xml:space="preserve">801 0113 10405R5160 200</t>
  </si>
  <si>
    <t xml:space="preserve">801 0113 10 4 05 R5160 600</t>
  </si>
  <si>
    <t>4.05.3</t>
  </si>
  <si>
    <t xml:space="preserve">Мероприятие 4.05.3 Развитие самобытной казачьей культуры, сохранение культурного наследия казачества</t>
  </si>
  <si>
    <t xml:space="preserve">806 0801 1040511780 600</t>
  </si>
  <si>
    <t xml:space="preserve">Контрольное событие программы 4.05.2.1. Реализованы мероприятия по укреплению единства российской нации и этнокультурному развитию народов России</t>
  </si>
  <si>
    <t xml:space="preserve">*Включено в план реализации государственной программы Курской области "Развитие культуры Курской области" на текущий финансовый 2021 год и плановый период 2022 и 2023 годы".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</si>
</sst>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0" formatCode="_-* #,##0.00&quot;р.&quot;_-;\-* #,##0.00&quot;р.&quot;_-;_-* &quot;-&quot;??&quot;р.&quot;_-;_-@_-"/>
    <numFmt numFmtId="161" formatCode="_-* #,##0&quot;р.&quot;_-;\-* #,##0&quot;р.&quot;_-;_-* &quot;-&quot;&quot;р.&quot;_-;_-@_-"/>
    <numFmt numFmtId="162" formatCode="_-* #,##0.00_р_._-;\-* #,##0.00_р_._-;_-* &quot;-&quot;??_р_._-;_-@_-"/>
    <numFmt numFmtId="163" formatCode="_-* #,##0_р_._-;\-* #,##0_р_._-;_-* &quot;-&quot;_р_._-;_-@_-"/>
    <numFmt numFmtId="164" formatCode="#,##0.000"/>
    <numFmt numFmtId="165" formatCode="#,##0.000_ ;\-#,##0.000\ "/>
    <numFmt numFmtId="166" formatCode="0.000"/>
  </numFmts>
  <fonts count="56">
    <font>
      <name val="Arial Cyr"/>
      <color theme="1"/>
      <sz val="10"/>
    </font>
    <font>
      <name val="Calibri"/>
      <color theme="1" tint="0"/>
      <sz val="11"/>
      <scheme val="minor"/>
    </font>
    <font>
      <name val="Calibri"/>
      <color theme="0" tint="0"/>
      <sz val="11"/>
      <scheme val="minor"/>
    </font>
    <font>
      <name val="Calibri"/>
      <color rgb="FF3F3F76"/>
      <sz val="11"/>
      <scheme val="minor"/>
    </font>
    <font>
      <name val="Calibri"/>
      <b/>
      <color rgb="FF3F3F3F"/>
      <sz val="11"/>
      <scheme val="minor"/>
    </font>
    <font>
      <name val="Calibri"/>
      <b/>
      <color rgb="FFFA7D00"/>
      <sz val="11"/>
      <scheme val="minor"/>
    </font>
    <font>
      <name val="Arial Cyr"/>
      <color theme="10" tint="0"/>
      <sz val="10"/>
      <u val="single"/>
    </font>
    <font>
      <name val="Calibri"/>
      <b/>
      <color theme="3" tint="0"/>
      <sz val="15"/>
      <scheme val="minor"/>
    </font>
    <font>
      <name val="Calibri"/>
      <b/>
      <color theme="3" tint="0"/>
      <sz val="13"/>
      <scheme val="minor"/>
    </font>
    <font>
      <name val="Calibri"/>
      <b/>
      <color theme="3" tint="0"/>
      <sz val="11"/>
      <scheme val="minor"/>
    </font>
    <font>
      <name val="Calibri"/>
      <b/>
      <color theme="1" tint="0"/>
      <sz val="11"/>
      <scheme val="minor"/>
    </font>
    <font>
      <name val="Calibri"/>
      <b/>
      <color theme="0" tint="0"/>
      <sz val="11"/>
      <scheme val="minor"/>
    </font>
    <font>
      <name val="Cambria"/>
      <b/>
      <color theme="3" tint="0"/>
      <sz val="18"/>
      <scheme val="major"/>
    </font>
    <font>
      <name val="Calibri"/>
      <color rgb="FF9C6500"/>
      <sz val="11"/>
      <scheme val="minor"/>
    </font>
    <font>
      <name val="Arial Cyr"/>
      <color theme="11" tint="0"/>
      <sz val="10"/>
      <u val="single"/>
    </font>
    <font>
      <name val="Calibri"/>
      <color rgb="FF9C0006"/>
      <sz val="11"/>
      <scheme val="minor"/>
    </font>
    <font>
      <name val="Calibri"/>
      <i/>
      <color rgb="FF7F7F7F"/>
      <sz val="11"/>
      <scheme val="minor"/>
    </font>
    <font>
      <name val="Calibri"/>
      <color rgb="FFFA7D00"/>
      <sz val="11"/>
      <scheme val="minor"/>
    </font>
    <font>
      <name val="Calibri"/>
      <color indexed="2"/>
      <sz val="11"/>
      <scheme val="minor"/>
    </font>
    <font>
      <name val="Calibri"/>
      <color rgb="FF006100"/>
      <sz val="11"/>
      <scheme val="minor"/>
    </font>
    <font>
      <name val="Calibri"/>
      <color indexed="64"/>
      <sz val="14"/>
    </font>
    <font>
      <name val="Calibri"/>
      <color indexed="64"/>
      <sz val="12"/>
    </font>
    <font>
      <name val="Calibri"/>
      <sz val="14"/>
    </font>
    <font>
      <name val="Times New Roman"/>
      <sz val="14"/>
    </font>
    <font>
      <name val="Arial Cyr"/>
      <color indexed="2"/>
      <sz val="10"/>
    </font>
    <font>
      <name val="Times New Roman"/>
      <b/>
      <sz val="14"/>
    </font>
    <font>
      <name val="Times New Roman"/>
      <color theme="0" tint="0"/>
      <sz val="12"/>
    </font>
    <font>
      <name val="Times New Roman"/>
      <b/>
      <sz val="10"/>
    </font>
    <font>
      <name val="Times New Roman"/>
      <sz val="10"/>
    </font>
    <font>
      <name val="Calibri"/>
      <b/>
      <color indexed="2"/>
      <sz val="11"/>
    </font>
    <font>
      <name val="Times New Roman"/>
      <b/>
      <sz val="12"/>
    </font>
    <font>
      <name val="Calibri"/>
      <b/>
      <color indexed="2"/>
      <sz val="16"/>
    </font>
    <font>
      <name val="Times New Roman"/>
      <b/>
      <i/>
      <color indexed="2"/>
      <sz val="10"/>
    </font>
    <font>
      <name val="Arial Cyr"/>
      <b/>
      <color indexed="2"/>
      <sz val="10"/>
    </font>
    <font>
      <name val="Arial Cyr"/>
      <b/>
      <color indexed="2"/>
      <sz val="12"/>
    </font>
    <font>
      <name val="Times New Roman"/>
      <sz val="16"/>
    </font>
    <font>
      <name val="Times New Roman"/>
      <sz val="11"/>
    </font>
    <font>
      <name val="Times New Roman"/>
      <sz val="12"/>
    </font>
    <font>
      <name val="Times New Roman"/>
      <color indexed="2"/>
      <sz val="10"/>
    </font>
    <font>
      <name val="Times New Roman"/>
      <color indexed="2"/>
      <sz val="16"/>
    </font>
    <font>
      <name val="Times New Roman"/>
      <color indexed="2"/>
      <sz val="12"/>
    </font>
    <font>
      <name val="Times New Roman"/>
      <color indexed="2"/>
      <sz val="14"/>
    </font>
    <font>
      <name val="Times New Roman"/>
      <color theme="1" tint="0"/>
      <sz val="10"/>
    </font>
    <font>
      <name val="Times New Roman"/>
      <color theme="1" tint="0"/>
      <sz val="16"/>
    </font>
    <font>
      <name val="Times New Roman"/>
      <color theme="1" tint="0"/>
      <sz val="12"/>
    </font>
    <font>
      <name val="Calibri"/>
      <b/>
      <color indexed="2"/>
      <sz val="14"/>
    </font>
    <font>
      <name val="Arial Cyr"/>
      <color indexed="2"/>
      <sz val="12"/>
    </font>
    <font>
      <name val="Arial Cyr"/>
      <i/>
      <color indexed="2"/>
      <sz val="10"/>
    </font>
    <font>
      <name val="Calibri"/>
      <color indexed="2"/>
      <sz val="10"/>
    </font>
    <font>
      <name val="Arial Cyr"/>
      <color indexed="2"/>
      <sz val="11"/>
    </font>
    <font>
      <name val="Calibri"/>
      <color indexed="2"/>
      <sz val="14"/>
    </font>
    <font>
      <name val="Times New Roman"/>
      <i/>
      <color indexed="2"/>
      <sz val="10"/>
    </font>
    <font>
      <name val="Times New Roman"/>
      <b/>
      <sz val="16"/>
    </font>
    <font>
      <name val="Times New Roman"/>
      <color indexed="2"/>
      <sz val="11"/>
    </font>
    <font>
      <name val="Times New Roman"/>
      <color theme="1" tint="0"/>
      <sz val="14"/>
    </font>
    <font>
      <name val="Times New Roman"/>
      <color indexed="64"/>
      <sz val="14"/>
    </font>
  </fonts>
  <fills count="33">
    <fill/>
    <fill/>
    <fill>
      <patternFill patternType="solid">
        <fgColor theme="4" tint="0.79998199999999997"/>
        <bgColor indexed="65"/>
      </patternFill>
    </fill>
    <fill>
      <patternFill patternType="solid">
        <fgColor theme="5" tint="0.79998199999999997"/>
        <bgColor indexed="65"/>
      </patternFill>
    </fill>
    <fill>
      <patternFill patternType="solid">
        <fgColor theme="6" tint="0.79998199999999997"/>
        <bgColor indexed="65"/>
      </patternFill>
    </fill>
    <fill>
      <patternFill patternType="solid">
        <fgColor theme="7" tint="0.79998199999999997"/>
        <bgColor indexed="65"/>
      </patternFill>
    </fill>
    <fill>
      <patternFill patternType="solid">
        <fgColor theme="8" tint="0.79998199999999997"/>
        <bgColor indexed="65"/>
      </patternFill>
    </fill>
    <fill>
      <patternFill patternType="solid">
        <fgColor theme="9" tint="0.79998199999999997"/>
        <bgColor indexed="65"/>
      </patternFill>
    </fill>
    <fill>
      <patternFill patternType="solid">
        <fgColor theme="4" tint="0.59999400000000003"/>
        <bgColor indexed="65"/>
      </patternFill>
    </fill>
    <fill>
      <patternFill patternType="solid">
        <fgColor theme="5" tint="0.59999400000000003"/>
        <bgColor indexed="65"/>
      </patternFill>
    </fill>
    <fill>
      <patternFill patternType="solid">
        <fgColor theme="6" tint="0.59999400000000003"/>
        <bgColor indexed="65"/>
      </patternFill>
    </fill>
    <fill>
      <patternFill patternType="solid">
        <fgColor theme="9" tint="0.59999400000000003"/>
        <bgColor indexed="65"/>
      </patternFill>
    </fill>
    <fill>
      <patternFill patternType="solid">
        <fgColor theme="4" tint="0.399976"/>
        <bgColor indexed="65"/>
      </patternFill>
    </fill>
    <fill>
      <patternFill patternType="solid">
        <fgColor theme="7" tint="0.399976"/>
        <bgColor indexed="65"/>
      </patternFill>
    </fill>
    <fill>
      <patternFill patternType="solid">
        <fgColor theme="8" tint="0.399976"/>
        <bgColor indexed="65"/>
      </patternFill>
    </fill>
    <fill>
      <patternFill patternType="solid">
        <fgColor theme="9" tint="0.399976"/>
        <bgColor indexed="65"/>
      </patternFill>
    </fill>
    <fill>
      <patternFill patternType="solid">
        <fgColor theme="4" tint="0"/>
        <bgColor indexed="65"/>
      </patternFill>
    </fill>
    <fill>
      <patternFill patternType="solid">
        <fgColor theme="5" tint="0"/>
        <bgColor indexed="65"/>
      </patternFill>
    </fill>
    <fill>
      <patternFill patternType="solid">
        <fgColor theme="6" tint="0"/>
        <bgColor indexed="65"/>
      </patternFill>
    </fill>
    <fill>
      <patternFill patternType="solid">
        <fgColor theme="9" tint="0"/>
        <bgColor indexed="65"/>
      </patternFill>
    </fill>
    <fill>
      <patternFill patternType="solid">
        <fgColor rgb="FFF2F2F2"/>
        <bgColor indexed="65"/>
      </patternFill>
    </fill>
    <fill>
      <patternFill patternType="solid">
        <fgColor rgb="FFA5A5A5"/>
        <bgColor indexed="65"/>
      </patternFill>
    </fill>
    <fill>
      <patternFill patternType="solid">
        <fgColor rgb="FFFFEB9C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theme="0" tint="0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theme="9" tint="0.79998199999999997"/>
        <bgColor indexed="64"/>
      </patternFill>
    </fill>
    <fill>
      <patternFill patternType="solid">
        <fgColor indexed="5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8" tint="0.5999940000000000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6" tint="-0.249977"/>
        <bgColor indexed="64"/>
      </patternFill>
    </fill>
    <fill>
      <patternFill patternType="solid">
        <fgColor theme="6" tint="0.59999400000000003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5" tint="0"/>
      </bottom>
      <diagonal/>
    </border>
    <border>
      <left/>
      <right/>
      <top/>
      <bottom style="thick">
        <color theme="5" tint="0.49998500000000001"/>
      </bottom>
      <diagonal/>
    </border>
    <border>
      <left/>
      <right/>
      <top/>
      <bottom style="medium">
        <color theme="5" tint="0.399976"/>
      </bottom>
      <diagonal/>
    </border>
    <border>
      <left/>
      <right/>
      <top style="thin">
        <color theme="5" tint="0"/>
      </top>
      <bottom style="double">
        <color theme="5" tint="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9">
    <xf fontId="0" fillId="0" borderId="1" numFmtId="0" applyNumberFormat="1" applyFont="1" applyFill="1" applyBorder="1"/>
    <xf fontId="1" fillId="2" borderId="1" numFmtId="0" applyNumberFormat="1" applyFont="1" applyFill="1" applyBorder="1"/>
    <xf fontId="1" fillId="3" borderId="1" numFmtId="0" applyNumberFormat="1" applyFont="1" applyFill="1" applyBorder="1"/>
    <xf fontId="1" fillId="4" borderId="1" numFmtId="0" applyNumberFormat="1" applyFont="1" applyFill="1" applyBorder="1"/>
    <xf fontId="1" fillId="5" borderId="1" numFmtId="0" applyNumberFormat="1" applyFont="1" applyFill="1" applyBorder="1"/>
    <xf fontId="1" fillId="6" borderId="1" numFmtId="0" applyNumberFormat="1" applyFont="1" applyFill="1" applyBorder="1"/>
    <xf fontId="1" fillId="7" borderId="1" numFmtId="0" applyNumberFormat="1" applyFont="1" applyFill="1" applyBorder="1"/>
    <xf fontId="1" fillId="8" borderId="1" numFmtId="0" applyNumberFormat="1" applyFont="1" applyFill="1" applyBorder="1"/>
    <xf fontId="1" fillId="9" borderId="1" numFmtId="0" applyNumberFormat="1" applyFont="1" applyFill="1" applyBorder="1"/>
    <xf fontId="1" fillId="10" borderId="1" numFmtId="0" applyNumberFormat="1" applyFont="1" applyFill="1" applyBorder="1"/>
    <xf fontId="1" fillId="5" borderId="1" numFmtId="0" applyNumberFormat="1" applyFont="1" applyFill="1" applyBorder="1"/>
    <xf fontId="1" fillId="8" borderId="1" numFmtId="0" applyNumberFormat="1" applyFont="1" applyFill="1" applyBorder="1"/>
    <xf fontId="1" fillId="11" borderId="1" numFmtId="0" applyNumberFormat="1" applyFont="1" applyFill="1" applyBorder="1"/>
    <xf fontId="2" fillId="12" borderId="1" numFmtId="0" applyNumberFormat="1" applyFont="1" applyFill="1" applyBorder="1"/>
    <xf fontId="2" fillId="9" borderId="1" numFmtId="0" applyNumberFormat="1" applyFont="1" applyFill="1" applyBorder="1"/>
    <xf fontId="2" fillId="10" borderId="1" numFmtId="0" applyNumberFormat="1" applyFont="1" applyFill="1" applyBorder="1"/>
    <xf fontId="2" fillId="13" borderId="1" numFmtId="0" applyNumberFormat="1" applyFont="1" applyFill="1" applyBorder="1"/>
    <xf fontId="2" fillId="14" borderId="1" numFmtId="0" applyNumberFormat="1" applyFont="1" applyFill="1" applyBorder="1"/>
    <xf fontId="2" fillId="15" borderId="1" numFmtId="0" applyNumberFormat="1" applyFont="1" applyFill="1" applyBorder="1"/>
    <xf fontId="2" fillId="16" borderId="1" numFmtId="0" applyNumberFormat="1" applyFont="1" applyFill="1" applyBorder="1"/>
    <xf fontId="2" fillId="17" borderId="1" numFmtId="0" applyNumberFormat="1" applyFont="1" applyFill="1" applyBorder="1"/>
    <xf fontId="2" fillId="18" borderId="1" numFmtId="0" applyNumberFormat="1" applyFont="1" applyFill="1" applyBorder="1"/>
    <xf fontId="2" fillId="13" borderId="1" numFmtId="0" applyNumberFormat="1" applyFont="1" applyFill="1" applyBorder="1"/>
    <xf fontId="2" fillId="14" borderId="1" numFmtId="0" applyNumberFormat="1" applyFont="1" applyFill="1" applyBorder="1"/>
    <xf fontId="2" fillId="19" borderId="1" numFmtId="0" applyNumberFormat="1" applyFont="1" applyFill="1" applyBorder="1"/>
    <xf fontId="3" fillId="7" borderId="2" numFmtId="0" applyNumberFormat="1" applyFont="1" applyFill="1" applyBorder="1"/>
    <xf fontId="4" fillId="20" borderId="3" numFmtId="0" applyNumberFormat="1" applyFont="1" applyFill="1" applyBorder="1"/>
    <xf fontId="5" fillId="20" borderId="2" numFmtId="0" applyNumberFormat="1" applyFont="1" applyFill="1" applyBorder="1"/>
    <xf fontId="6" fillId="0" borderId="1" numFmtId="0" applyNumberFormat="1" applyFont="1" applyFill="1" applyBorder="1"/>
    <xf fontId="0" fillId="0" borderId="1" numFmtId="160" applyNumberFormat="1" applyFont="1" applyFill="1" applyBorder="1"/>
    <xf fontId="0" fillId="0" borderId="1" numFmtId="161" applyNumberFormat="1" applyFont="1" applyFill="1" applyBorder="1"/>
    <xf fontId="7" fillId="0" borderId="4" numFmtId="0" applyNumberFormat="1" applyFont="1" applyFill="1" applyBorder="1"/>
    <xf fontId="8" fillId="0" borderId="5" numFmtId="0" applyNumberFormat="1" applyFont="1" applyFill="1" applyBorder="1"/>
    <xf fontId="9" fillId="0" borderId="6" numFmtId="0" applyNumberFormat="1" applyFont="1" applyFill="1" applyBorder="1"/>
    <xf fontId="9" fillId="0" borderId="1" numFmtId="0" applyNumberFormat="1" applyFont="1" applyFill="1" applyBorder="1"/>
    <xf fontId="10" fillId="0" borderId="7" numFmtId="0" applyNumberFormat="1" applyFont="1" applyFill="1" applyBorder="1"/>
    <xf fontId="11" fillId="21" borderId="8" numFmtId="0" applyNumberFormat="1" applyFont="1" applyFill="1" applyBorder="1"/>
    <xf fontId="12" fillId="0" borderId="1" numFmtId="0" applyNumberFormat="1" applyFont="1" applyFill="1" applyBorder="1"/>
    <xf fontId="13" fillId="22" borderId="1" numFmtId="0" applyNumberFormat="1" applyFont="1" applyFill="1" applyBorder="1"/>
    <xf fontId="14" fillId="0" borderId="1" numFmtId="0" applyNumberFormat="1" applyFont="1" applyFill="1" applyBorder="1"/>
    <xf fontId="15" fillId="3" borderId="1" numFmtId="0" applyNumberFormat="1" applyFont="1" applyFill="1" applyBorder="1"/>
    <xf fontId="16" fillId="0" borderId="1" numFmtId="0" applyNumberFormat="1" applyFont="1" applyFill="1" applyBorder="1"/>
    <xf fontId="0" fillId="23" borderId="9" numFmtId="0" applyNumberFormat="1" applyFont="1" applyFill="1" applyBorder="1"/>
    <xf fontId="0" fillId="0" borderId="1" numFmtId="9" applyNumberFormat="1" applyFont="1" applyFill="1" applyBorder="1"/>
    <xf fontId="17" fillId="0" borderId="10" numFmtId="0" applyNumberFormat="1" applyFont="1" applyFill="1" applyBorder="1"/>
    <xf fontId="18" fillId="0" borderId="1" numFmtId="0" applyNumberFormat="1" applyFont="1" applyFill="1" applyBorder="1"/>
    <xf fontId="0" fillId="0" borderId="1" numFmtId="162" applyNumberFormat="1" applyFont="1" applyFill="1" applyBorder="1"/>
    <xf fontId="0" fillId="0" borderId="1" numFmtId="163" applyNumberFormat="1" applyFont="1" applyFill="1" applyBorder="1"/>
    <xf fontId="19" fillId="4" borderId="1" numFmtId="0" applyNumberFormat="1" applyFont="1" applyFill="1" applyBorder="1"/>
  </cellStyleXfs>
  <cellXfs count="299">
    <xf fontId="0" fillId="0" borderId="1" numFmtId="0" xfId="0" applyBorder="1"/>
    <xf fontId="20" fillId="0" borderId="1" numFmtId="49" xfId="0" applyNumberFormat="1" applyFont="1" applyBorder="1" applyAlignment="1">
      <alignment horizontal="left"/>
    </xf>
    <xf fontId="20" fillId="0" borderId="1" numFmtId="0" xfId="0" applyFont="1" applyBorder="1" applyAlignment="1">
      <alignment horizontal="left" vertical="center"/>
    </xf>
    <xf fontId="20" fillId="0" borderId="1" numFmtId="0" xfId="0" applyFont="1" applyBorder="1" applyAlignment="1">
      <alignment horizontal="center"/>
    </xf>
    <xf fontId="20" fillId="0" borderId="1" numFmtId="0" xfId="0" applyFont="1" applyBorder="1" applyAlignment="1">
      <alignment horizontal="center" vertical="center"/>
    </xf>
    <xf fontId="20" fillId="0" borderId="1" numFmtId="49" xfId="0" applyNumberFormat="1" applyFont="1" applyBorder="1"/>
    <xf fontId="21" fillId="0" borderId="1" numFmtId="0" xfId="0" applyFont="1" applyBorder="1" applyAlignment="1">
      <alignment horizontal="center"/>
    </xf>
    <xf fontId="0" fillId="0" borderId="1" numFmtId="0" xfId="0" applyBorder="1"/>
    <xf fontId="22" fillId="0" borderId="1" numFmtId="49" xfId="0" applyNumberFormat="1" applyFont="1" applyBorder="1" applyAlignment="1">
      <alignment horizontal="left"/>
    </xf>
    <xf fontId="22" fillId="0" borderId="1" numFmtId="0" xfId="0" applyFont="1" applyBorder="1" applyAlignment="1">
      <alignment horizontal="left" vertical="center"/>
    </xf>
    <xf fontId="22" fillId="0" borderId="1" numFmtId="0" xfId="0" applyFont="1" applyBorder="1" applyAlignment="1">
      <alignment horizontal="center"/>
    </xf>
    <xf fontId="22" fillId="0" borderId="1" numFmtId="0" xfId="0" applyFont="1" applyBorder="1" applyAlignment="1">
      <alignment horizontal="center" vertical="center"/>
    </xf>
    <xf fontId="22" fillId="0" borderId="1" numFmtId="49" xfId="0" applyNumberFormat="1" applyFont="1" applyBorder="1" applyAlignment="1">
      <alignment horizontal="center" vertical="top"/>
    </xf>
    <xf fontId="23" fillId="0" borderId="1" numFmtId="49" xfId="0" applyNumberFormat="1" applyFont="1" applyBorder="1" applyAlignment="1">
      <alignment horizontal="center" vertical="center" wrapText="1"/>
    </xf>
    <xf fontId="22" fillId="0" borderId="1" numFmtId="49" xfId="0" applyNumberFormat="1" applyFont="1" applyBorder="1" applyAlignment="1">
      <alignment vertical="center"/>
    </xf>
    <xf fontId="23" fillId="0" borderId="1" numFmtId="49" xfId="0" applyNumberFormat="1" applyFont="1" applyBorder="1" applyAlignment="1">
      <alignment vertical="center" wrapText="1"/>
    </xf>
    <xf fontId="24" fillId="0" borderId="1" numFmtId="0" xfId="0" applyFont="1" applyBorder="1"/>
    <xf fontId="25" fillId="0" borderId="1" numFmtId="0" xfId="0" applyFont="1" applyBorder="1" applyAlignment="1">
      <alignment horizontal="left" vertical="center"/>
    </xf>
    <xf fontId="25" fillId="0" borderId="1" numFmtId="0" xfId="0" applyFont="1" applyBorder="1" applyAlignment="1">
      <alignment vertical="center"/>
    </xf>
    <xf fontId="25" fillId="0" borderId="1" numFmtId="0" xfId="0" applyFont="1" applyBorder="1" applyAlignment="1">
      <alignment horizontal="center" vertical="center"/>
    </xf>
    <xf fontId="26" fillId="24" borderId="1" numFmtId="164" xfId="0" applyNumberFormat="1" applyFont="1" applyFill="1" applyBorder="1" applyAlignment="1">
      <alignment vertical="center"/>
    </xf>
    <xf fontId="25" fillId="0" borderId="1" numFmtId="49" xfId="0" applyNumberFormat="1" applyFont="1" applyBorder="1" applyAlignment="1">
      <alignment horizontal="center" vertical="center" wrapText="1"/>
    </xf>
    <xf fontId="23" fillId="0" borderId="1" numFmtId="49" xfId="0" applyNumberFormat="1" applyFont="1" applyBorder="1" applyAlignment="1">
      <alignment horizontal="left" vertical="center"/>
    </xf>
    <xf fontId="22" fillId="0" borderId="1" numFmtId="49" xfId="0" applyNumberFormat="1" applyFont="1" applyBorder="1"/>
    <xf fontId="26" fillId="0" borderId="1" numFmtId="164" xfId="0" applyNumberFormat="1" applyFont="1" applyBorder="1" applyAlignment="1">
      <alignment horizontal="right"/>
    </xf>
    <xf fontId="27" fillId="0" borderId="11" numFmtId="49" xfId="0" applyNumberFormat="1" applyFont="1" applyBorder="1" applyAlignment="1">
      <alignment vertical="center" wrapText="1"/>
    </xf>
    <xf fontId="27" fillId="0" borderId="12" numFmtId="0" xfId="0" applyFont="1" applyBorder="1" applyAlignment="1">
      <alignment horizontal="center" vertical="center" wrapText="1"/>
    </xf>
    <xf fontId="27" fillId="0" borderId="11" numFmtId="0" xfId="0" applyFont="1" applyBorder="1" applyAlignment="1">
      <alignment horizontal="center" vertical="center" wrapText="1"/>
    </xf>
    <xf fontId="27" fillId="0" borderId="11" numFmtId="49" xfId="0" applyNumberFormat="1" applyFont="1" applyBorder="1" applyAlignment="1">
      <alignment horizontal="center" vertical="center" wrapText="1"/>
    </xf>
    <xf fontId="27" fillId="0" borderId="13" numFmtId="0" xfId="0" applyFont="1" applyBorder="1" applyAlignment="1">
      <alignment horizontal="center" vertical="center" wrapText="1"/>
    </xf>
    <xf fontId="27" fillId="0" borderId="14" numFmtId="0" xfId="0" applyFont="1" applyBorder="1" applyAlignment="1">
      <alignment horizontal="center" vertical="center" wrapText="1"/>
    </xf>
    <xf fontId="28" fillId="0" borderId="11" numFmtId="49" xfId="0" applyNumberFormat="1" applyFont="1" applyBorder="1" applyAlignment="1">
      <alignment horizontal="center" vertical="center" wrapText="1"/>
    </xf>
    <xf fontId="28" fillId="0" borderId="11" numFmtId="0" xfId="0" applyFont="1" applyBorder="1" applyAlignment="1">
      <alignment horizontal="center" vertical="center" wrapText="1"/>
    </xf>
    <xf fontId="28" fillId="0" borderId="11" numFmtId="0" xfId="0" applyFont="1" applyBorder="1" applyAlignment="1">
      <alignment horizontal="center" wrapText="1"/>
    </xf>
    <xf fontId="29" fillId="0" borderId="1" numFmtId="0" xfId="0" applyFont="1" applyBorder="1"/>
    <xf fontId="30" fillId="0" borderId="11" numFmtId="0" xfId="0" applyFont="1" applyBorder="1" applyAlignment="1">
      <alignment horizontal="left" vertical="center" wrapText="1"/>
    </xf>
    <xf fontId="25" fillId="0" borderId="11" numFmtId="164" xfId="0" applyNumberFormat="1" applyFont="1" applyBorder="1" applyAlignment="1">
      <alignment horizontal="center" vertical="center" wrapText="1"/>
    </xf>
    <xf fontId="31" fillId="0" borderId="1" numFmtId="0" xfId="0" applyFont="1" applyBorder="1"/>
    <xf fontId="32" fillId="0" borderId="1" numFmtId="3" xfId="0" applyNumberFormat="1" applyFont="1" applyBorder="1" applyAlignment="1">
      <alignment vertical="top" wrapText="1"/>
    </xf>
    <xf fontId="32" fillId="0" borderId="1" numFmtId="0" xfId="0" applyFont="1" applyBorder="1" applyAlignment="1">
      <alignment horizontal="center" vertical="top" wrapText="1"/>
    </xf>
    <xf fontId="33" fillId="0" borderId="1" numFmtId="0" xfId="0" applyFont="1" applyBorder="1"/>
    <xf fontId="27" fillId="25" borderId="11" numFmtId="0" xfId="0" applyFont="1" applyFill="1" applyBorder="1" applyAlignment="1">
      <alignment horizontal="center" vertical="center" wrapText="1"/>
    </xf>
    <xf fontId="30" fillId="25" borderId="11" numFmtId="0" xfId="0" applyFont="1" applyFill="1" applyBorder="1" applyAlignment="1">
      <alignment horizontal="left" vertical="center" wrapText="1"/>
    </xf>
    <xf fontId="25" fillId="25" borderId="11" numFmtId="164" xfId="0" applyNumberFormat="1" applyFont="1" applyFill="1" applyBorder="1" applyAlignment="1">
      <alignment horizontal="center" vertical="center" wrapText="1"/>
    </xf>
    <xf fontId="34" fillId="0" borderId="1" numFmtId="164" xfId="0" applyNumberFormat="1" applyFont="1" applyBorder="1"/>
    <xf fontId="33" fillId="0" borderId="1" numFmtId="0" xfId="0" applyFont="1" applyBorder="1" applyAlignment="1">
      <alignment horizontal="center" vertical="top" wrapText="1"/>
    </xf>
    <xf fontId="33" fillId="0" borderId="1" numFmtId="0" xfId="0" applyFont="1" applyBorder="1" applyAlignment="1">
      <alignment vertical="top" wrapText="1"/>
    </xf>
    <xf fontId="33" fillId="0" borderId="1" numFmtId="3" xfId="0" applyNumberFormat="1" applyFont="1" applyBorder="1" applyAlignment="1">
      <alignment vertical="top" wrapText="1"/>
    </xf>
    <xf fontId="28" fillId="26" borderId="11" numFmtId="49" xfId="0" applyNumberFormat="1" applyFont="1" applyFill="1" applyBorder="1" applyAlignment="1">
      <alignment horizontal="center" vertical="center" wrapText="1"/>
    </xf>
    <xf fontId="28" fillId="26" borderId="11" numFmtId="2" xfId="0" applyNumberFormat="1" applyFont="1" applyFill="1" applyBorder="1" applyAlignment="1">
      <alignment horizontal="left" vertical="center" wrapText="1"/>
    </xf>
    <xf fontId="35" fillId="26" borderId="11" numFmtId="2" xfId="0" applyNumberFormat="1" applyFont="1" applyFill="1" applyBorder="1" applyAlignment="1">
      <alignment horizontal="center" vertical="center" wrapText="1"/>
    </xf>
    <xf fontId="28" fillId="26" borderId="11" numFmtId="49" xfId="0" applyNumberFormat="1" applyFont="1" applyFill="1" applyBorder="1" applyAlignment="1">
      <alignment horizontal="left" vertical="center" wrapText="1"/>
    </xf>
    <xf fontId="28" fillId="26" borderId="11" numFmtId="2" xfId="0" applyNumberFormat="1" applyFont="1" applyFill="1" applyBorder="1" applyAlignment="1">
      <alignment horizontal="center" vertical="center" wrapText="1"/>
    </xf>
    <xf fontId="23" fillId="26" borderId="11" numFmtId="164" xfId="0" applyNumberFormat="1" applyFont="1" applyFill="1" applyBorder="1" applyAlignment="1">
      <alignment horizontal="center" vertical="center" wrapText="1"/>
    </xf>
    <xf fontId="24" fillId="24" borderId="1" numFmtId="0" xfId="0" applyFont="1" applyFill="1" applyBorder="1" applyAlignment="1">
      <alignment vertical="top" wrapText="1"/>
    </xf>
    <xf fontId="24" fillId="0" borderId="1" numFmtId="0" xfId="0" applyFont="1" applyBorder="1" applyAlignment="1">
      <alignment horizontal="center" vertical="top" wrapText="1"/>
    </xf>
    <xf fontId="24" fillId="0" borderId="1" numFmtId="0" xfId="0" applyFont="1" applyBorder="1" applyAlignment="1">
      <alignment vertical="top" wrapText="1"/>
    </xf>
    <xf fontId="24" fillId="0" borderId="1" numFmtId="3" xfId="0" applyNumberFormat="1" applyFont="1" applyBorder="1" applyAlignment="1">
      <alignment vertical="top" wrapText="1"/>
    </xf>
    <xf fontId="28" fillId="0" borderId="11" numFmtId="2" xfId="0" applyNumberFormat="1" applyFont="1" applyBorder="1" applyAlignment="1">
      <alignment horizontal="left" vertical="center" wrapText="1"/>
    </xf>
    <xf fontId="35" fillId="0" borderId="11" numFmtId="2" xfId="0" applyNumberFormat="1" applyFont="1" applyBorder="1" applyAlignment="1">
      <alignment horizontal="center" vertical="center" wrapText="1"/>
    </xf>
    <xf fontId="28" fillId="0" borderId="11" numFmtId="49" xfId="0" applyNumberFormat="1" applyFont="1" applyBorder="1" applyAlignment="1">
      <alignment horizontal="left" vertical="center" wrapText="1"/>
    </xf>
    <xf fontId="28" fillId="0" borderId="11" numFmtId="2" xfId="0" applyNumberFormat="1" applyFont="1" applyBorder="1" applyAlignment="1">
      <alignment horizontal="center" vertical="center" wrapText="1"/>
    </xf>
    <xf fontId="36" fillId="0" borderId="11" numFmtId="49" xfId="0" applyNumberFormat="1" applyFont="1" applyBorder="1" applyAlignment="1">
      <alignment horizontal="center" vertical="center" wrapText="1"/>
    </xf>
    <xf fontId="23" fillId="0" borderId="11" numFmtId="164" xfId="0" applyNumberFormat="1" applyFont="1" applyBorder="1" applyAlignment="1">
      <alignment horizontal="center" vertical="center" wrapText="1"/>
    </xf>
    <xf fontId="37" fillId="0" borderId="11" numFmtId="0" xfId="0" applyFont="1" applyBorder="1" applyAlignment="1">
      <alignment horizontal="center" vertical="center"/>
    </xf>
    <xf fontId="0" fillId="24" borderId="1" numFmtId="0" xfId="0" applyFill="1" applyBorder="1"/>
    <xf fontId="38" fillId="0" borderId="11" numFmtId="49" xfId="0" applyNumberFormat="1" applyFont="1" applyBorder="1" applyAlignment="1">
      <alignment horizontal="center" vertical="center" wrapText="1"/>
    </xf>
    <xf fontId="38" fillId="0" borderId="11" numFmtId="2" xfId="0" applyNumberFormat="1" applyFont="1" applyBorder="1" applyAlignment="1">
      <alignment horizontal="left" vertical="center" wrapText="1"/>
    </xf>
    <xf fontId="39" fillId="0" borderId="11" numFmtId="2" xfId="0" applyNumberFormat="1" applyFont="1" applyBorder="1" applyAlignment="1">
      <alignment vertical="center" wrapText="1"/>
    </xf>
    <xf fontId="38" fillId="0" borderId="11" numFmtId="49" xfId="0" applyNumberFormat="1" applyFont="1" applyBorder="1" applyAlignment="1">
      <alignment horizontal="left" vertical="center" wrapText="1"/>
    </xf>
    <xf fontId="38" fillId="0" borderId="11" numFmtId="2" xfId="0" applyNumberFormat="1" applyFont="1" applyBorder="1" applyAlignment="1">
      <alignment horizontal="center" vertical="center" wrapText="1"/>
    </xf>
    <xf fontId="40" fillId="0" borderId="11" numFmtId="49" xfId="0" applyNumberFormat="1" applyFont="1" applyBorder="1" applyAlignment="1">
      <alignment horizontal="center" vertical="center" wrapText="1"/>
    </xf>
    <xf fontId="41" fillId="0" borderId="11" numFmtId="164" xfId="0" applyNumberFormat="1" applyFont="1" applyBorder="1" applyAlignment="1">
      <alignment horizontal="center" vertical="center"/>
    </xf>
    <xf fontId="24" fillId="0" borderId="1" numFmtId="164" xfId="0" applyNumberFormat="1" applyFont="1" applyBorder="1" applyAlignment="1">
      <alignment vertical="top" wrapText="1"/>
    </xf>
    <xf fontId="39" fillId="0" borderId="11" numFmtId="2" xfId="0" applyNumberFormat="1" applyFont="1" applyBorder="1" applyAlignment="1">
      <alignment horizontal="center" vertical="center" wrapText="1"/>
    </xf>
    <xf fontId="37" fillId="0" borderId="11" numFmtId="49" xfId="0" applyNumberFormat="1" applyFont="1" applyBorder="1" applyAlignment="1">
      <alignment horizontal="center" vertical="center" wrapText="1"/>
    </xf>
    <xf fontId="23" fillId="24" borderId="11" numFmtId="164" xfId="0" applyNumberFormat="1" applyFont="1" applyFill="1" applyBorder="1" applyAlignment="1">
      <alignment horizontal="center" vertical="center" wrapText="1"/>
    </xf>
    <xf fontId="23" fillId="0" borderId="11" numFmtId="164" xfId="0" applyNumberFormat="1" applyFont="1" applyBorder="1" applyAlignment="1">
      <alignment horizontal="center" vertical="center"/>
    </xf>
    <xf fontId="28" fillId="0" borderId="12" numFmtId="49" xfId="0" applyNumberFormat="1" applyFont="1" applyBorder="1" applyAlignment="1">
      <alignment horizontal="center" vertical="center" wrapText="1"/>
    </xf>
    <xf fontId="28" fillId="0" borderId="12" numFmtId="2" xfId="0" applyNumberFormat="1" applyFont="1" applyBorder="1" applyAlignment="1">
      <alignment horizontal="left" vertical="center" wrapText="1"/>
    </xf>
    <xf fontId="35" fillId="0" borderId="12" numFmtId="2" xfId="0" applyNumberFormat="1" applyFont="1" applyBorder="1" applyAlignment="1">
      <alignment horizontal="center" vertical="center" wrapText="1"/>
    </xf>
    <xf fontId="28" fillId="0" borderId="12" numFmtId="2" xfId="0" applyNumberFormat="1" applyFont="1" applyBorder="1" applyAlignment="1">
      <alignment horizontal="center" vertical="center" wrapText="1"/>
    </xf>
    <xf fontId="28" fillId="0" borderId="13" numFmtId="49" xfId="0" applyNumberFormat="1" applyFont="1" applyBorder="1" applyAlignment="1">
      <alignment horizontal="center" vertical="center" wrapText="1"/>
    </xf>
    <xf fontId="28" fillId="0" borderId="13" numFmtId="2" xfId="0" applyNumberFormat="1" applyFont="1" applyBorder="1" applyAlignment="1">
      <alignment horizontal="left" vertical="center" wrapText="1"/>
    </xf>
    <xf fontId="35" fillId="0" borderId="13" numFmtId="2" xfId="0" applyNumberFormat="1" applyFont="1" applyBorder="1" applyAlignment="1">
      <alignment horizontal="center" vertical="center" wrapText="1"/>
    </xf>
    <xf fontId="28" fillId="0" borderId="13" numFmtId="2" xfId="0" applyNumberFormat="1" applyFont="1" applyBorder="1" applyAlignment="1">
      <alignment horizontal="center" vertical="center" wrapText="1"/>
    </xf>
    <xf fontId="28" fillId="0" borderId="14" numFmtId="49" xfId="0" applyNumberFormat="1" applyFont="1" applyBorder="1" applyAlignment="1">
      <alignment horizontal="center" vertical="center" wrapText="1"/>
    </xf>
    <xf fontId="28" fillId="0" borderId="14" numFmtId="2" xfId="0" applyNumberFormat="1" applyFont="1" applyBorder="1" applyAlignment="1">
      <alignment horizontal="left" vertical="center" wrapText="1"/>
    </xf>
    <xf fontId="35" fillId="0" borderId="14" numFmtId="2" xfId="0" applyNumberFormat="1" applyFont="1" applyBorder="1" applyAlignment="1">
      <alignment horizontal="center" vertical="center" wrapText="1"/>
    </xf>
    <xf fontId="28" fillId="0" borderId="14" numFmtId="2" xfId="0" applyNumberFormat="1" applyFont="1" applyBorder="1" applyAlignment="1">
      <alignment horizontal="center" vertical="center" wrapText="1"/>
    </xf>
    <xf fontId="23" fillId="24" borderId="11" numFmtId="164" xfId="0" applyNumberFormat="1" applyFont="1" applyFill="1" applyBorder="1" applyAlignment="1">
      <alignment horizontal="center" vertical="center"/>
    </xf>
    <xf fontId="38" fillId="27" borderId="11" numFmtId="49" xfId="0" applyNumberFormat="1" applyFont="1" applyFill="1" applyBorder="1" applyAlignment="1">
      <alignment horizontal="center" vertical="center" wrapText="1"/>
    </xf>
    <xf fontId="38" fillId="27" borderId="11" numFmtId="2" xfId="0" applyNumberFormat="1" applyFont="1" applyFill="1" applyBorder="1" applyAlignment="1">
      <alignment horizontal="left" vertical="center" wrapText="1"/>
    </xf>
    <xf fontId="39" fillId="27" borderId="11" numFmtId="2" xfId="0" applyNumberFormat="1" applyFont="1" applyFill="1" applyBorder="1" applyAlignment="1">
      <alignment horizontal="center" vertical="center" wrapText="1"/>
    </xf>
    <xf fontId="38" fillId="27" borderId="11" numFmtId="0" xfId="0" applyFont="1" applyFill="1" applyBorder="1" applyAlignment="1">
      <alignment horizontal="center" vertical="center"/>
    </xf>
    <xf fontId="38" fillId="27" borderId="11" numFmtId="2" xfId="0" applyNumberFormat="1" applyFont="1" applyFill="1" applyBorder="1" applyAlignment="1">
      <alignment horizontal="center" vertical="center" wrapText="1"/>
    </xf>
    <xf fontId="37" fillId="27" borderId="11" numFmtId="0" xfId="0" applyFont="1" applyFill="1" applyBorder="1" applyAlignment="1">
      <alignment horizontal="center" vertical="center"/>
    </xf>
    <xf fontId="40" fillId="27" borderId="11" numFmtId="0" xfId="0" applyFont="1" applyFill="1" applyBorder="1" applyAlignment="1">
      <alignment horizontal="center" vertical="center"/>
    </xf>
    <xf fontId="38" fillId="27" borderId="12" numFmtId="49" xfId="0" applyNumberFormat="1" applyFont="1" applyFill="1" applyBorder="1" applyAlignment="1">
      <alignment horizontal="center" vertical="center" wrapText="1"/>
    </xf>
    <xf fontId="38" fillId="27" borderId="12" numFmtId="2" xfId="0" applyNumberFormat="1" applyFont="1" applyFill="1" applyBorder="1" applyAlignment="1">
      <alignment horizontal="left" vertical="center" wrapText="1"/>
    </xf>
    <xf fontId="39" fillId="27" borderId="12" numFmtId="2" xfId="0" applyNumberFormat="1" applyFont="1" applyFill="1" applyBorder="1" applyAlignment="1">
      <alignment horizontal="center" vertical="center" wrapText="1"/>
    </xf>
    <xf fontId="38" fillId="27" borderId="12" numFmtId="0" xfId="0" applyFont="1" applyFill="1" applyBorder="1" applyAlignment="1">
      <alignment horizontal="center" vertical="center"/>
    </xf>
    <xf fontId="38" fillId="27" borderId="12" numFmtId="2" xfId="0" applyNumberFormat="1" applyFont="1" applyFill="1" applyBorder="1" applyAlignment="1">
      <alignment horizontal="center" vertical="center" wrapText="1"/>
    </xf>
    <xf fontId="37" fillId="27" borderId="12" numFmtId="0" xfId="0" applyFont="1" applyFill="1" applyBorder="1" applyAlignment="1">
      <alignment horizontal="center" vertical="center"/>
    </xf>
    <xf fontId="40" fillId="27" borderId="12" numFmtId="0" xfId="0" applyFont="1" applyFill="1" applyBorder="1" applyAlignment="1">
      <alignment horizontal="center" vertical="center"/>
    </xf>
    <xf fontId="28" fillId="26" borderId="12" numFmtId="49" xfId="0" applyNumberFormat="1" applyFont="1" applyFill="1" applyBorder="1" applyAlignment="1">
      <alignment horizontal="center" vertical="center" wrapText="1"/>
    </xf>
    <xf fontId="28" fillId="26" borderId="12" numFmtId="2" xfId="0" applyNumberFormat="1" applyFont="1" applyFill="1" applyBorder="1" applyAlignment="1">
      <alignment horizontal="left" vertical="center" wrapText="1"/>
    </xf>
    <xf fontId="35" fillId="26" borderId="12" numFmtId="2" xfId="0" applyNumberFormat="1" applyFont="1" applyFill="1" applyBorder="1" applyAlignment="1">
      <alignment horizontal="center" vertical="center" wrapText="1"/>
    </xf>
    <xf fontId="28" fillId="26" borderId="12" numFmtId="49" xfId="0" applyNumberFormat="1" applyFont="1" applyFill="1" applyBorder="1" applyAlignment="1">
      <alignment horizontal="left" vertical="center" wrapText="1"/>
    </xf>
    <xf fontId="28" fillId="26" borderId="12" numFmtId="2" xfId="0" applyNumberFormat="1" applyFont="1" applyFill="1" applyBorder="1" applyAlignment="1">
      <alignment horizontal="center" vertical="center" wrapText="1"/>
    </xf>
    <xf fontId="23" fillId="26" borderId="12" numFmtId="164" xfId="0" applyNumberFormat="1" applyFont="1" applyFill="1" applyBorder="1" applyAlignment="1">
      <alignment horizontal="center" vertical="center" wrapText="1"/>
    </xf>
    <xf fontId="28" fillId="26" borderId="14" numFmtId="49" xfId="0" applyNumberFormat="1" applyFont="1" applyFill="1" applyBorder="1" applyAlignment="1">
      <alignment horizontal="center" vertical="center" wrapText="1"/>
    </xf>
    <xf fontId="28" fillId="26" borderId="14" numFmtId="2" xfId="0" applyNumberFormat="1" applyFont="1" applyFill="1" applyBorder="1" applyAlignment="1">
      <alignment horizontal="left" vertical="center" wrapText="1"/>
    </xf>
    <xf fontId="35" fillId="26" borderId="14" numFmtId="2" xfId="0" applyNumberFormat="1" applyFont="1" applyFill="1" applyBorder="1" applyAlignment="1">
      <alignment horizontal="center" vertical="center" wrapText="1"/>
    </xf>
    <xf fontId="28" fillId="26" borderId="14" numFmtId="49" xfId="0" applyNumberFormat="1" applyFont="1" applyFill="1" applyBorder="1" applyAlignment="1">
      <alignment horizontal="left" vertical="center" wrapText="1"/>
    </xf>
    <xf fontId="28" fillId="26" borderId="14" numFmtId="2" xfId="0" applyNumberFormat="1" applyFont="1" applyFill="1" applyBorder="1" applyAlignment="1">
      <alignment horizontal="center" vertical="center" wrapText="1"/>
    </xf>
    <xf fontId="23" fillId="26" borderId="14" numFmtId="164" xfId="0" applyNumberFormat="1" applyFont="1" applyFill="1" applyBorder="1" applyAlignment="1">
      <alignment horizontal="center" vertical="center" wrapText="1"/>
    </xf>
    <xf fontId="36" fillId="0" borderId="14" numFmtId="49" xfId="0" applyNumberFormat="1" applyFont="1" applyBorder="1" applyAlignment="1">
      <alignment horizontal="center" vertical="center" wrapText="1"/>
    </xf>
    <xf fontId="23" fillId="0" borderId="14" numFmtId="164" xfId="0" applyNumberFormat="1" applyFont="1" applyBorder="1" applyAlignment="1">
      <alignment horizontal="center" vertical="center" wrapText="1"/>
    </xf>
    <xf fontId="28" fillId="24" borderId="12" numFmtId="49" xfId="0" applyNumberFormat="1" applyFont="1" applyFill="1" applyBorder="1" applyAlignment="1">
      <alignment horizontal="center" vertical="center" wrapText="1"/>
    </xf>
    <xf fontId="28" fillId="0" borderId="11" numFmtId="2" xfId="0" applyNumberFormat="1" applyFont="1" applyBorder="1" applyAlignment="1">
      <alignment horizontal="left" wrapText="1"/>
    </xf>
    <xf fontId="28" fillId="0" borderId="11" numFmtId="0" xfId="0" applyFont="1" applyBorder="1" applyAlignment="1">
      <alignment horizontal="center" vertical="center"/>
    </xf>
    <xf fontId="24" fillId="24" borderId="1" numFmtId="0" xfId="0" applyFont="1" applyFill="1" applyBorder="1"/>
    <xf fontId="38" fillId="24" borderId="11" numFmtId="49" xfId="0" applyNumberFormat="1" applyFont="1" applyFill="1" applyBorder="1" applyAlignment="1">
      <alignment horizontal="center" vertical="center" wrapText="1"/>
    </xf>
    <xf fontId="38" fillId="24" borderId="11" numFmtId="2" xfId="0" applyNumberFormat="1" applyFont="1" applyFill="1" applyBorder="1" applyAlignment="1">
      <alignment horizontal="left" vertical="center" wrapText="1"/>
    </xf>
    <xf fontId="39" fillId="24" borderId="11" numFmtId="2" xfId="0" applyNumberFormat="1" applyFont="1" applyFill="1" applyBorder="1" applyAlignment="1">
      <alignment horizontal="center" vertical="center" wrapText="1"/>
    </xf>
    <xf fontId="38" fillId="24" borderId="11" numFmtId="0" xfId="0" applyFont="1" applyFill="1" applyBorder="1" applyAlignment="1">
      <alignment horizontal="center" vertical="center"/>
    </xf>
    <xf fontId="38" fillId="24" borderId="11" numFmtId="2" xfId="0" applyNumberFormat="1" applyFont="1" applyFill="1" applyBorder="1" applyAlignment="1">
      <alignment horizontal="center" vertical="center" wrapText="1"/>
    </xf>
    <xf fontId="37" fillId="24" borderId="11" numFmtId="0" xfId="0" applyFont="1" applyFill="1" applyBorder="1" applyAlignment="1">
      <alignment horizontal="center" vertical="center"/>
    </xf>
    <xf fontId="40" fillId="24" borderId="11" numFmtId="0" xfId="0" applyFont="1" applyFill="1" applyBorder="1" applyAlignment="1">
      <alignment horizontal="center" vertical="center"/>
    </xf>
    <xf fontId="24" fillId="24" borderId="1" numFmtId="0" xfId="0" applyFont="1" applyFill="1" applyBorder="1" applyAlignment="1">
      <alignment horizontal="center" vertical="top" wrapText="1"/>
    </xf>
    <xf fontId="24" fillId="24" borderId="1" numFmtId="3" xfId="0" applyNumberFormat="1" applyFont="1" applyFill="1" applyBorder="1" applyAlignment="1">
      <alignment vertical="top" wrapText="1"/>
    </xf>
    <xf fontId="38" fillId="27" borderId="12" numFmtId="49" xfId="0" applyNumberFormat="1" applyFont="1" applyFill="1" applyBorder="1" applyAlignment="1">
      <alignment vertical="center" wrapText="1"/>
    </xf>
    <xf fontId="42" fillId="24" borderId="11" numFmtId="2" xfId="0" applyNumberFormat="1" applyFont="1" applyFill="1" applyBorder="1" applyAlignment="1">
      <alignment horizontal="left" vertical="center" wrapText="1"/>
    </xf>
    <xf fontId="43" fillId="24" borderId="11" numFmtId="2" xfId="0" applyNumberFormat="1" applyFont="1" applyFill="1" applyBorder="1" applyAlignment="1">
      <alignment horizontal="center" vertical="center" wrapText="1"/>
    </xf>
    <xf fontId="42" fillId="24" borderId="11" numFmtId="49" xfId="0" applyNumberFormat="1" applyFont="1" applyFill="1" applyBorder="1" applyAlignment="1">
      <alignment horizontal="center" vertical="center" wrapText="1"/>
    </xf>
    <xf fontId="42" fillId="24" borderId="11" numFmtId="0" xfId="0" applyFont="1" applyFill="1" applyBorder="1" applyAlignment="1">
      <alignment horizontal="center" vertical="center"/>
    </xf>
    <xf fontId="42" fillId="24" borderId="11" numFmtId="2" xfId="0" applyNumberFormat="1" applyFont="1" applyFill="1" applyBorder="1" applyAlignment="1">
      <alignment horizontal="center" vertical="center" wrapText="1"/>
    </xf>
    <xf fontId="44" fillId="24" borderId="11" numFmtId="0" xfId="0" applyFont="1" applyFill="1" applyBorder="1" applyAlignment="1">
      <alignment horizontal="center" vertical="center"/>
    </xf>
    <xf fontId="38" fillId="26" borderId="11" numFmtId="49" xfId="0" applyNumberFormat="1" applyFont="1" applyFill="1" applyBorder="1" applyAlignment="1">
      <alignment horizontal="center" vertical="center" wrapText="1"/>
    </xf>
    <xf fontId="38" fillId="26" borderId="11" numFmtId="2" xfId="0" applyNumberFormat="1" applyFont="1" applyFill="1" applyBorder="1" applyAlignment="1">
      <alignment horizontal="left" vertical="center" wrapText="1"/>
    </xf>
    <xf fontId="39" fillId="26" borderId="11" numFmtId="2" xfId="0" applyNumberFormat="1" applyFont="1" applyFill="1" applyBorder="1" applyAlignment="1">
      <alignment horizontal="center" vertical="center" wrapText="1"/>
    </xf>
    <xf fontId="38" fillId="26" borderId="11" numFmtId="49" xfId="0" applyNumberFormat="1" applyFont="1" applyFill="1" applyBorder="1" applyAlignment="1">
      <alignment horizontal="left" vertical="center" wrapText="1"/>
    </xf>
    <xf fontId="38" fillId="26" borderId="11" numFmtId="2" xfId="0" applyNumberFormat="1" applyFont="1" applyFill="1" applyBorder="1" applyAlignment="1">
      <alignment horizontal="center" vertical="center" wrapText="1"/>
    </xf>
    <xf fontId="41" fillId="26" borderId="11" numFmtId="164" xfId="0" applyNumberFormat="1" applyFont="1" applyFill="1" applyBorder="1" applyAlignment="1">
      <alignment horizontal="center" vertical="center" wrapText="1"/>
    </xf>
    <xf fontId="38" fillId="24" borderId="11" numFmtId="49" xfId="0" applyNumberFormat="1" applyFont="1" applyFill="1" applyBorder="1" applyAlignment="1">
      <alignment horizontal="left" vertical="center" wrapText="1"/>
    </xf>
    <xf fontId="40" fillId="24" borderId="11" numFmtId="49" xfId="0" applyNumberFormat="1" applyFont="1" applyFill="1" applyBorder="1" applyAlignment="1">
      <alignment horizontal="center" vertical="center" wrapText="1"/>
    </xf>
    <xf fontId="41" fillId="24" borderId="11" numFmtId="164" xfId="0" applyNumberFormat="1" applyFont="1" applyFill="1" applyBorder="1" applyAlignment="1">
      <alignment horizontal="center" vertical="center"/>
    </xf>
    <xf fontId="28" fillId="26" borderId="11" numFmtId="49" xfId="0" applyNumberFormat="1" applyFont="1" applyFill="1" applyBorder="1" applyAlignment="1">
      <alignment vertical="center" wrapText="1"/>
    </xf>
    <xf fontId="23" fillId="26" borderId="11" numFmtId="164" xfId="0" applyNumberFormat="1" applyFont="1" applyFill="1" applyBorder="1" applyAlignment="1">
      <alignment horizontal="center" vertical="center"/>
    </xf>
    <xf fontId="28" fillId="26" borderId="14" numFmtId="49" xfId="0" applyNumberFormat="1" applyFont="1" applyFill="1" applyBorder="1" applyAlignment="1">
      <alignment vertical="center" wrapText="1"/>
    </xf>
    <xf fontId="28" fillId="24" borderId="11" numFmtId="49" xfId="0" applyNumberFormat="1" applyFont="1" applyFill="1" applyBorder="1" applyAlignment="1">
      <alignment horizontal="left" vertical="center" wrapText="1"/>
    </xf>
    <xf fontId="28" fillId="24" borderId="11" numFmtId="2" xfId="0" applyNumberFormat="1" applyFont="1" applyFill="1" applyBorder="1" applyAlignment="1">
      <alignment horizontal="center" vertical="center" wrapText="1"/>
    </xf>
    <xf fontId="28" fillId="0" borderId="1" numFmtId="49" xfId="0" applyNumberFormat="1" applyFont="1" applyBorder="1" applyAlignment="1">
      <alignment vertical="center" wrapText="1"/>
    </xf>
    <xf fontId="28" fillId="24" borderId="11" numFmtId="2" xfId="0" applyNumberFormat="1" applyFont="1" applyFill="1" applyBorder="1" applyAlignment="1">
      <alignment horizontal="left" vertical="center" wrapText="1"/>
    </xf>
    <xf fontId="45" fillId="0" borderId="1" numFmtId="0" xfId="0" applyFont="1" applyBorder="1"/>
    <xf fontId="27" fillId="28" borderId="11" numFmtId="49" xfId="0" applyNumberFormat="1" applyFont="1" applyFill="1" applyBorder="1" applyAlignment="1">
      <alignment horizontal="center" vertical="center" wrapText="1"/>
    </xf>
    <xf fontId="27" fillId="28" borderId="11" numFmtId="2" xfId="0" applyNumberFormat="1" applyFont="1" applyFill="1" applyBorder="1" applyAlignment="1">
      <alignment horizontal="left" vertical="center" wrapText="1"/>
    </xf>
    <xf fontId="27" fillId="28" borderId="11" numFmtId="2" xfId="0" applyNumberFormat="1" applyFont="1" applyFill="1" applyBorder="1" applyAlignment="1">
      <alignment horizontal="center" vertical="center" wrapText="1"/>
    </xf>
    <xf fontId="25" fillId="28" borderId="11" numFmtId="164" xfId="0" applyNumberFormat="1" applyFont="1" applyFill="1" applyBorder="1" applyAlignment="1">
      <alignment horizontal="center" vertical="center" wrapText="1"/>
    </xf>
    <xf fontId="28" fillId="29" borderId="11" numFmtId="49" xfId="0" applyNumberFormat="1" applyFont="1" applyFill="1" applyBorder="1" applyAlignment="1">
      <alignment horizontal="center" vertical="center" wrapText="1"/>
    </xf>
    <xf fontId="28" fillId="29" borderId="11" numFmtId="2" xfId="0" applyNumberFormat="1" applyFont="1" applyFill="1" applyBorder="1" applyAlignment="1">
      <alignment horizontal="left" vertical="center" wrapText="1"/>
    </xf>
    <xf fontId="35" fillId="29" borderId="11" numFmtId="2" xfId="0" applyNumberFormat="1" applyFont="1" applyFill="1" applyBorder="1" applyAlignment="1">
      <alignment horizontal="center" vertical="center" wrapText="1"/>
    </xf>
    <xf fontId="28" fillId="29" borderId="11" numFmtId="49" xfId="0" applyNumberFormat="1" applyFont="1" applyFill="1" applyBorder="1" applyAlignment="1">
      <alignment horizontal="left" vertical="center" wrapText="1"/>
    </xf>
    <xf fontId="28" fillId="29" borderId="11" numFmtId="2" xfId="0" applyNumberFormat="1" applyFont="1" applyFill="1" applyBorder="1" applyAlignment="1">
      <alignment horizontal="center" vertical="center" wrapText="1"/>
    </xf>
    <xf fontId="23" fillId="29" borderId="11" numFmtId="164" xfId="0" applyNumberFormat="1" applyFont="1" applyFill="1" applyBorder="1" applyAlignment="1">
      <alignment horizontal="center" vertical="center" wrapText="1"/>
    </xf>
    <xf fontId="46" fillId="0" borderId="1" numFmtId="164" xfId="0" applyNumberFormat="1" applyFont="1" applyBorder="1" applyAlignment="1">
      <alignment horizontal="center" vertical="center"/>
    </xf>
    <xf fontId="47" fillId="0" borderId="1" numFmtId="164" xfId="0" applyNumberFormat="1" applyFont="1" applyBorder="1" applyAlignment="1">
      <alignment horizontal="center" vertical="center"/>
    </xf>
    <xf fontId="24" fillId="0" borderId="1" numFmtId="164" xfId="0" applyNumberFormat="1" applyFont="1" applyBorder="1" applyAlignment="1">
      <alignment horizontal="center" vertical="top" wrapText="1"/>
    </xf>
    <xf fontId="38" fillId="0" borderId="1" numFmtId="164" xfId="0" applyNumberFormat="1" applyFont="1" applyBorder="1" applyAlignment="1">
      <alignment horizontal="center" vertical="center" wrapText="1"/>
    </xf>
    <xf fontId="24" fillId="0" borderId="1" numFmtId="164" xfId="0" applyNumberFormat="1" applyFont="1" applyBorder="1"/>
    <xf fontId="35" fillId="0" borderId="11" numFmtId="2" xfId="0" applyNumberFormat="1" applyFont="1" applyBorder="1" applyAlignment="1">
      <alignment vertical="center" wrapText="1"/>
    </xf>
    <xf fontId="28" fillId="0" borderId="11" numFmtId="49" xfId="0" applyNumberFormat="1" applyFont="1" applyBorder="1" applyAlignment="1">
      <alignment vertical="center" wrapText="1"/>
    </xf>
    <xf fontId="28" fillId="0" borderId="14" numFmtId="49" xfId="0" applyNumberFormat="1" applyFont="1" applyBorder="1" applyAlignment="1">
      <alignment horizontal="left" vertical="center" wrapText="1"/>
    </xf>
    <xf fontId="35" fillId="24" borderId="11" numFmtId="2" xfId="0" applyNumberFormat="1" applyFont="1" applyFill="1" applyBorder="1" applyAlignment="1">
      <alignment horizontal="center" vertical="center" wrapText="1"/>
    </xf>
    <xf fontId="28" fillId="24" borderId="11" numFmtId="49" xfId="0" applyNumberFormat="1" applyFont="1" applyFill="1" applyBorder="1" applyAlignment="1">
      <alignment horizontal="center" vertical="center" wrapText="1"/>
    </xf>
    <xf fontId="28" fillId="24" borderId="11" numFmtId="0" xfId="0" applyFont="1" applyFill="1" applyBorder="1" applyAlignment="1">
      <alignment horizontal="center" vertical="center"/>
    </xf>
    <xf fontId="48" fillId="0" borderId="1" numFmtId="0" xfId="0" applyFont="1" applyBorder="1"/>
    <xf fontId="28" fillId="0" borderId="11" numFmtId="49" xfId="0" applyNumberFormat="1" applyFont="1" applyBorder="1" applyAlignment="1">
      <alignment horizontal="center" vertical="top" wrapText="1"/>
    </xf>
    <xf fontId="49" fillId="0" borderId="1" numFmtId="0" xfId="0" applyFont="1" applyBorder="1" applyAlignment="1">
      <alignment horizontal="center" vertical="top" wrapText="1"/>
    </xf>
    <xf fontId="49" fillId="0" borderId="1" numFmtId="3" xfId="0" applyNumberFormat="1" applyFont="1" applyBorder="1" applyAlignment="1">
      <alignment vertical="top" wrapText="1"/>
    </xf>
    <xf fontId="28" fillId="29" borderId="11" numFmtId="0" xfId="0" applyFont="1" applyFill="1" applyBorder="1" applyAlignment="1">
      <alignment horizontal="center" vertical="center"/>
    </xf>
    <xf fontId="23" fillId="29" borderId="11" numFmtId="2" xfId="0" applyNumberFormat="1" applyFont="1" applyFill="1" applyBorder="1" applyAlignment="1">
      <alignment horizontal="center" vertical="center"/>
    </xf>
    <xf fontId="28" fillId="0" borderId="11" numFmtId="0" xfId="0" applyFont="1" applyBorder="1" applyAlignment="1">
      <alignment horizontal="left" vertical="center" wrapText="1"/>
    </xf>
    <xf fontId="28" fillId="0" borderId="11" numFmtId="49" xfId="0" applyNumberFormat="1" applyFont="1" applyBorder="1" applyAlignment="1">
      <alignment horizontal="center" vertical="center"/>
    </xf>
    <xf fontId="50" fillId="0" borderId="1" numFmtId="0" xfId="0" applyFont="1" applyBorder="1"/>
    <xf fontId="27" fillId="30" borderId="11" numFmtId="0" xfId="0" applyFont="1" applyFill="1" applyBorder="1" applyAlignment="1">
      <alignment horizontal="center" vertical="center" wrapText="1"/>
    </xf>
    <xf fontId="27" fillId="30" borderId="11" numFmtId="2" xfId="0" applyNumberFormat="1" applyFont="1" applyFill="1" applyBorder="1" applyAlignment="1">
      <alignment horizontal="left" vertical="center" wrapText="1"/>
    </xf>
    <xf fontId="27" fillId="30" borderId="11" numFmtId="2" xfId="0" applyNumberFormat="1" applyFont="1" applyFill="1" applyBorder="1" applyAlignment="1">
      <alignment horizontal="center" vertical="center" wrapText="1"/>
    </xf>
    <xf fontId="27" fillId="30" borderId="11" numFmtId="49" xfId="0" applyNumberFormat="1" applyFont="1" applyFill="1" applyBorder="1" applyAlignment="1">
      <alignment horizontal="center" vertical="center" wrapText="1"/>
    </xf>
    <xf fontId="25" fillId="30" borderId="11" numFmtId="164" xfId="0" applyNumberFormat="1" applyFont="1" applyFill="1" applyBorder="1" applyAlignment="1">
      <alignment horizontal="center" vertical="center" wrapText="1"/>
    </xf>
    <xf fontId="51" fillId="0" borderId="1" numFmtId="164" xfId="0" applyNumberFormat="1" applyFont="1" applyBorder="1" applyAlignment="1">
      <alignment horizontal="center" vertical="top" wrapText="1"/>
    </xf>
    <xf fontId="51" fillId="0" borderId="1" numFmtId="0" xfId="0" applyFont="1" applyBorder="1" applyAlignment="1">
      <alignment horizontal="center" vertical="top" wrapText="1"/>
    </xf>
    <xf fontId="51" fillId="0" borderId="1" numFmtId="3" xfId="0" applyNumberFormat="1" applyFont="1" applyBorder="1" applyAlignment="1">
      <alignment vertical="top" wrapText="1"/>
    </xf>
    <xf fontId="28" fillId="30" borderId="12" numFmtId="16" xfId="0" applyNumberFormat="1" applyFont="1" applyFill="1" applyBorder="1" applyAlignment="1">
      <alignment horizontal="center" vertical="center" wrapText="1"/>
    </xf>
    <xf fontId="28" fillId="30" borderId="12" numFmtId="2" xfId="0" applyNumberFormat="1" applyFont="1" applyFill="1" applyBorder="1" applyAlignment="1">
      <alignment horizontal="center" vertical="center" wrapText="1"/>
    </xf>
    <xf fontId="52" fillId="30" borderId="12" numFmtId="2" xfId="0" applyNumberFormat="1" applyFont="1" applyFill="1" applyBorder="1" applyAlignment="1">
      <alignment vertical="center" wrapText="1"/>
    </xf>
    <xf fontId="28" fillId="30" borderId="11" numFmtId="49" xfId="0" applyNumberFormat="1" applyFont="1" applyFill="1" applyBorder="1" applyAlignment="1">
      <alignment horizontal="center" vertical="center" wrapText="1"/>
    </xf>
    <xf fontId="28" fillId="30" borderId="12" numFmtId="49" xfId="0" applyNumberFormat="1" applyFont="1" applyFill="1" applyBorder="1" applyAlignment="1">
      <alignment horizontal="center" vertical="center" wrapText="1"/>
    </xf>
    <xf fontId="28" fillId="30" borderId="11" numFmtId="2" xfId="0" applyNumberFormat="1" applyFont="1" applyFill="1" applyBorder="1" applyAlignment="1">
      <alignment horizontal="center" vertical="center" wrapText="1"/>
    </xf>
    <xf fontId="23" fillId="30" borderId="11" numFmtId="164" xfId="0" applyNumberFormat="1" applyFont="1" applyFill="1" applyBorder="1" applyAlignment="1">
      <alignment horizontal="center" vertical="center" wrapText="1"/>
    </xf>
    <xf fontId="28" fillId="30" borderId="14" numFmtId="16" xfId="0" applyNumberFormat="1" applyFont="1" applyFill="1" applyBorder="1" applyAlignment="1">
      <alignment horizontal="center" vertical="center" wrapText="1"/>
    </xf>
    <xf fontId="28" fillId="30" borderId="14" numFmtId="2" xfId="0" applyNumberFormat="1" applyFont="1" applyFill="1" applyBorder="1" applyAlignment="1">
      <alignment horizontal="center" vertical="center" wrapText="1"/>
    </xf>
    <xf fontId="52" fillId="30" borderId="13" numFmtId="2" xfId="0" applyNumberFormat="1" applyFont="1" applyFill="1" applyBorder="1" applyAlignment="1">
      <alignment horizontal="center" vertical="center" wrapText="1"/>
    </xf>
    <xf fontId="28" fillId="30" borderId="14" numFmtId="49" xfId="0" applyNumberFormat="1" applyFont="1" applyFill="1" applyBorder="1" applyAlignment="1">
      <alignment horizontal="center" vertical="center" wrapText="1"/>
    </xf>
    <xf fontId="52" fillId="0" borderId="12" numFmtId="2" xfId="0" applyNumberFormat="1" applyFont="1" applyBorder="1" applyAlignment="1">
      <alignment horizontal="center" vertical="center" wrapText="1"/>
    </xf>
    <xf fontId="28" fillId="0" borderId="12" numFmtId="49" xfId="0" applyNumberFormat="1" applyFont="1" applyBorder="1" applyAlignment="1">
      <alignment horizontal="left" vertical="center" wrapText="1"/>
    </xf>
    <xf fontId="37" fillId="0" borderId="11" numFmtId="2" xfId="0" applyNumberFormat="1" applyFont="1" applyBorder="1" applyAlignment="1">
      <alignment horizontal="center" vertical="center" wrapText="1"/>
    </xf>
    <xf fontId="52" fillId="0" borderId="13" numFmtId="2" xfId="0" applyNumberFormat="1" applyFont="1" applyBorder="1" applyAlignment="1">
      <alignment horizontal="center" vertical="center" wrapText="1"/>
    </xf>
    <xf fontId="28" fillId="0" borderId="13" numFmtId="49" xfId="0" applyNumberFormat="1" applyFont="1" applyBorder="1" applyAlignment="1">
      <alignment horizontal="left" vertical="center" wrapText="1"/>
    </xf>
    <xf fontId="52" fillId="0" borderId="14" numFmtId="2" xfId="0" applyNumberFormat="1" applyFont="1" applyBorder="1" applyAlignment="1">
      <alignment horizontal="center" vertical="center" wrapText="1"/>
    </xf>
    <xf fontId="28" fillId="30" borderId="11" numFmtId="2" xfId="0" applyNumberFormat="1" applyFont="1" applyFill="1" applyBorder="1" applyAlignment="1">
      <alignment horizontal="left" vertical="center" wrapText="1"/>
    </xf>
    <xf fontId="35" fillId="30" borderId="11" numFmtId="2" xfId="0" applyNumberFormat="1" applyFont="1" applyFill="1" applyBorder="1" applyAlignment="1">
      <alignment horizontal="center" vertical="center" wrapText="1"/>
    </xf>
    <xf fontId="28" fillId="30" borderId="11" numFmtId="49" xfId="0" applyNumberFormat="1" applyFont="1" applyFill="1" applyBorder="1" applyAlignment="1">
      <alignment horizontal="left" vertical="center" wrapText="1"/>
    </xf>
    <xf fontId="28" fillId="30" borderId="11" numFmtId="0" xfId="0" applyFont="1" applyFill="1" applyBorder="1" applyAlignment="1">
      <alignment horizontal="center" vertical="center"/>
    </xf>
    <xf fontId="23" fillId="30" borderId="11" numFmtId="165" xfId="47" applyNumberFormat="1" applyFont="1" applyFill="1" applyBorder="1" applyAlignment="1">
      <alignment horizontal="center" vertical="center" wrapText="1"/>
    </xf>
    <xf fontId="39" fillId="27" borderId="11" numFmtId="2" xfId="0" applyNumberFormat="1" applyFont="1" applyFill="1" applyBorder="1" applyAlignment="1">
      <alignment vertical="center" wrapText="1"/>
    </xf>
    <xf fontId="38" fillId="27" borderId="11" numFmtId="49" xfId="0" applyNumberFormat="1" applyFont="1" applyFill="1" applyBorder="1" applyAlignment="1">
      <alignment horizontal="left" vertical="center" wrapText="1"/>
    </xf>
    <xf fontId="40" fillId="27" borderId="11" numFmtId="49" xfId="0" applyNumberFormat="1" applyFont="1" applyFill="1" applyBorder="1" applyAlignment="1">
      <alignment horizontal="center" vertical="center" wrapText="1"/>
    </xf>
    <xf fontId="23" fillId="27" borderId="11" numFmtId="164" xfId="0" applyNumberFormat="1" applyFont="1" applyFill="1" applyBorder="1" applyAlignment="1">
      <alignment horizontal="center" vertical="center" wrapText="1"/>
    </xf>
    <xf fontId="41" fillId="24" borderId="11" numFmtId="164" xfId="0" applyNumberFormat="1" applyFont="1" applyFill="1" applyBorder="1" applyAlignment="1">
      <alignment horizontal="center" vertical="center" wrapText="1"/>
    </xf>
    <xf fontId="35" fillId="24" borderId="11" numFmtId="2" xfId="0" applyNumberFormat="1" applyFont="1" applyFill="1" applyBorder="1" applyAlignment="1">
      <alignment vertical="center" wrapText="1"/>
    </xf>
    <xf fontId="37" fillId="24" borderId="11" numFmtId="49" xfId="0" applyNumberFormat="1" applyFont="1" applyFill="1" applyBorder="1" applyAlignment="1">
      <alignment horizontal="center" vertical="center" wrapText="1"/>
    </xf>
    <xf fontId="24" fillId="0" borderId="1" numFmtId="0" xfId="0" applyFont="1" applyBorder="1" applyAlignment="1">
      <alignment horizontal="center" vertical="center" wrapText="1"/>
    </xf>
    <xf fontId="24" fillId="0" borderId="1" numFmtId="164" xfId="0" applyNumberFormat="1" applyFont="1" applyBorder="1" applyAlignment="1">
      <alignment horizontal="center" vertical="center" wrapText="1"/>
    </xf>
    <xf fontId="53" fillId="0" borderId="1" numFmtId="0" xfId="0" applyFont="1" applyBorder="1"/>
    <xf fontId="37" fillId="0" borderId="11" numFmtId="3" xfId="0" applyNumberFormat="1" applyFont="1" applyBorder="1" applyAlignment="1">
      <alignment horizontal="center" vertical="center" wrapText="1"/>
    </xf>
    <xf fontId="24" fillId="24" borderId="1" numFmtId="0" xfId="0" applyFont="1" applyFill="1" applyBorder="1" applyAlignment="1">
      <alignment horizontal="center" vertical="center" wrapText="1"/>
    </xf>
    <xf fontId="37" fillId="0" borderId="11" numFmtId="0" xfId="0" applyFont="1" applyBorder="1" applyAlignment="1">
      <alignment horizontal="center" vertical="center" wrapText="1"/>
    </xf>
    <xf fontId="24" fillId="27" borderId="1" numFmtId="0" xfId="0" applyFont="1" applyFill="1" applyBorder="1"/>
    <xf fontId="41" fillId="27" borderId="11" numFmtId="164" xfId="0" applyNumberFormat="1" applyFont="1" applyFill="1" applyBorder="1" applyAlignment="1">
      <alignment horizontal="center" vertical="center" wrapText="1"/>
    </xf>
    <xf fontId="24" fillId="27" borderId="1" numFmtId="0" xfId="0" applyFont="1" applyFill="1" applyBorder="1" applyAlignment="1">
      <alignment horizontal="center" vertical="top" wrapText="1"/>
    </xf>
    <xf fontId="24" fillId="27" borderId="1" numFmtId="3" xfId="0" applyNumberFormat="1" applyFont="1" applyFill="1" applyBorder="1" applyAlignment="1">
      <alignment vertical="top" wrapText="1"/>
    </xf>
    <xf fontId="23" fillId="27" borderId="11" numFmtId="164" xfId="0" applyNumberFormat="1" applyFont="1" applyFill="1" applyBorder="1" applyAlignment="1">
      <alignment horizontal="center" vertical="center"/>
    </xf>
    <xf fontId="41" fillId="27" borderId="11" numFmtId="164" xfId="0" applyNumberFormat="1" applyFont="1" applyFill="1" applyBorder="1" applyAlignment="1">
      <alignment horizontal="center" vertical="center"/>
    </xf>
    <xf fontId="27" fillId="31" borderId="11" numFmtId="49" xfId="0" applyNumberFormat="1" applyFont="1" applyFill="1" applyBorder="1" applyAlignment="1">
      <alignment horizontal="center" vertical="center" wrapText="1"/>
    </xf>
    <xf fontId="27" fillId="31" borderId="11" numFmtId="2" xfId="0" applyNumberFormat="1" applyFont="1" applyFill="1" applyBorder="1" applyAlignment="1">
      <alignment horizontal="left" vertical="center" wrapText="1"/>
    </xf>
    <xf fontId="27" fillId="31" borderId="11" numFmtId="2" xfId="0" applyNumberFormat="1" applyFont="1" applyFill="1" applyBorder="1" applyAlignment="1">
      <alignment horizontal="center" vertical="center" wrapText="1"/>
    </xf>
    <xf fontId="25" fillId="31" borderId="11" numFmtId="164" xfId="0" applyNumberFormat="1" applyFont="1" applyFill="1" applyBorder="1" applyAlignment="1">
      <alignment horizontal="center" vertical="center" wrapText="1"/>
    </xf>
    <xf fontId="28" fillId="32" borderId="12" numFmtId="49" xfId="0" applyNumberFormat="1" applyFont="1" applyFill="1" applyBorder="1" applyAlignment="1">
      <alignment horizontal="center" vertical="center" wrapText="1"/>
    </xf>
    <xf fontId="28" fillId="32" borderId="12" numFmtId="2" xfId="0" applyNumberFormat="1" applyFont="1" applyFill="1" applyBorder="1" applyAlignment="1">
      <alignment horizontal="left" vertical="center" wrapText="1"/>
    </xf>
    <xf fontId="52" fillId="32" borderId="12" numFmtId="2" xfId="0" applyNumberFormat="1" applyFont="1" applyFill="1" applyBorder="1" applyAlignment="1">
      <alignment horizontal="center" vertical="center" wrapText="1"/>
    </xf>
    <xf fontId="28" fillId="32" borderId="12" numFmtId="49" xfId="0" applyNumberFormat="1" applyFont="1" applyFill="1" applyBorder="1" applyAlignment="1">
      <alignment horizontal="left" vertical="center" wrapText="1"/>
    </xf>
    <xf fontId="28" fillId="32" borderId="11" numFmtId="2" xfId="0" applyNumberFormat="1" applyFont="1" applyFill="1" applyBorder="1" applyAlignment="1">
      <alignment horizontal="center" vertical="center" wrapText="1"/>
    </xf>
    <xf fontId="28" fillId="32" borderId="11" numFmtId="0" xfId="0" applyFont="1" applyFill="1" applyBorder="1" applyAlignment="1">
      <alignment horizontal="center" vertical="center"/>
    </xf>
    <xf fontId="23" fillId="32" borderId="11" numFmtId="164" xfId="0" applyNumberFormat="1" applyFont="1" applyFill="1" applyBorder="1" applyAlignment="1">
      <alignment horizontal="center" vertical="center" wrapText="1"/>
    </xf>
    <xf fontId="28" fillId="32" borderId="13" numFmtId="49" xfId="0" applyNumberFormat="1" applyFont="1" applyFill="1" applyBorder="1" applyAlignment="1">
      <alignment horizontal="center" vertical="center" wrapText="1"/>
    </xf>
    <xf fontId="28" fillId="32" borderId="13" numFmtId="2" xfId="0" applyNumberFormat="1" applyFont="1" applyFill="1" applyBorder="1" applyAlignment="1">
      <alignment horizontal="left" vertical="center" wrapText="1"/>
    </xf>
    <xf fontId="52" fillId="32" borderId="14" numFmtId="2" xfId="0" applyNumberFormat="1" applyFont="1" applyFill="1" applyBorder="1" applyAlignment="1">
      <alignment horizontal="center" vertical="center" wrapText="1"/>
    </xf>
    <xf fontId="28" fillId="32" borderId="14" numFmtId="49" xfId="0" applyNumberFormat="1" applyFont="1" applyFill="1" applyBorder="1" applyAlignment="1">
      <alignment horizontal="center" vertical="center" wrapText="1"/>
    </xf>
    <xf fontId="28" fillId="32" borderId="14" numFmtId="49" xfId="0" applyNumberFormat="1" applyFont="1" applyFill="1" applyBorder="1" applyAlignment="1">
      <alignment horizontal="left" vertical="center" wrapText="1"/>
    </xf>
    <xf fontId="23" fillId="32" borderId="11" numFmtId="164" xfId="0" applyNumberFormat="1" applyFont="1" applyFill="1" applyBorder="1" applyAlignment="1">
      <alignment horizontal="center" vertical="center"/>
    </xf>
    <xf fontId="28" fillId="27" borderId="12" numFmtId="49" xfId="0" applyNumberFormat="1" applyFont="1" applyFill="1" applyBorder="1" applyAlignment="1">
      <alignment horizontal="center" vertical="center" wrapText="1"/>
    </xf>
    <xf fontId="28" fillId="27" borderId="12" numFmtId="2" xfId="0" applyNumberFormat="1" applyFont="1" applyFill="1" applyBorder="1" applyAlignment="1">
      <alignment horizontal="left" vertical="center" wrapText="1"/>
    </xf>
    <xf fontId="35" fillId="27" borderId="12" numFmtId="2" xfId="0" applyNumberFormat="1" applyFont="1" applyFill="1" applyBorder="1" applyAlignment="1">
      <alignment horizontal="center" vertical="center" wrapText="1"/>
    </xf>
    <xf fontId="28" fillId="27" borderId="12" numFmtId="49" xfId="0" applyNumberFormat="1" applyFont="1" applyFill="1" applyBorder="1" applyAlignment="1">
      <alignment horizontal="left" vertical="center" wrapText="1"/>
    </xf>
    <xf fontId="28" fillId="27" borderId="11" numFmtId="2" xfId="0" applyNumberFormat="1" applyFont="1" applyFill="1" applyBorder="1" applyAlignment="1">
      <alignment horizontal="center" vertical="center" wrapText="1"/>
    </xf>
    <xf fontId="37" fillId="27" borderId="11" numFmtId="49" xfId="0" applyNumberFormat="1" applyFont="1" applyFill="1" applyBorder="1" applyAlignment="1">
      <alignment horizontal="center" vertical="center" wrapText="1"/>
    </xf>
    <xf fontId="24" fillId="27" borderId="1" numFmtId="0" xfId="0" applyFont="1" applyFill="1" applyBorder="1" applyAlignment="1">
      <alignment vertical="top" wrapText="1"/>
    </xf>
    <xf fontId="28" fillId="27" borderId="13" numFmtId="49" xfId="0" applyNumberFormat="1" applyFont="1" applyFill="1" applyBorder="1" applyAlignment="1">
      <alignment horizontal="center" vertical="center" wrapText="1"/>
    </xf>
    <xf fontId="28" fillId="27" borderId="13" numFmtId="2" xfId="0" applyNumberFormat="1" applyFont="1" applyFill="1" applyBorder="1" applyAlignment="1">
      <alignment horizontal="left" vertical="center" wrapText="1"/>
    </xf>
    <xf fontId="35" fillId="27" borderId="13" numFmtId="2" xfId="0" applyNumberFormat="1" applyFont="1" applyFill="1" applyBorder="1" applyAlignment="1">
      <alignment horizontal="center" vertical="center" wrapText="1"/>
    </xf>
    <xf fontId="28" fillId="27" borderId="13" numFmtId="49" xfId="0" applyNumberFormat="1" applyFont="1" applyFill="1" applyBorder="1" applyAlignment="1">
      <alignment horizontal="left" vertical="center" wrapText="1"/>
    </xf>
    <xf fontId="28" fillId="27" borderId="14" numFmtId="49" xfId="0" applyNumberFormat="1" applyFont="1" applyFill="1" applyBorder="1" applyAlignment="1">
      <alignment horizontal="center" vertical="center" wrapText="1"/>
    </xf>
    <xf fontId="28" fillId="27" borderId="14" numFmtId="2" xfId="0" applyNumberFormat="1" applyFont="1" applyFill="1" applyBorder="1" applyAlignment="1">
      <alignment horizontal="left" vertical="center" wrapText="1"/>
    </xf>
    <xf fontId="35" fillId="27" borderId="14" numFmtId="2" xfId="0" applyNumberFormat="1" applyFont="1" applyFill="1" applyBorder="1" applyAlignment="1">
      <alignment horizontal="center" vertical="center" wrapText="1"/>
    </xf>
    <xf fontId="28" fillId="27" borderId="14" numFmtId="49" xfId="0" applyNumberFormat="1" applyFont="1" applyFill="1" applyBorder="1" applyAlignment="1">
      <alignment horizontal="left" vertical="center" wrapText="1"/>
    </xf>
    <xf fontId="44" fillId="24" borderId="11" numFmtId="49" xfId="0" applyNumberFormat="1" applyFont="1" applyFill="1" applyBorder="1" applyAlignment="1">
      <alignment horizontal="center" vertical="center" wrapText="1"/>
    </xf>
    <xf fontId="54" fillId="24" borderId="11" numFmtId="164" xfId="0" applyNumberFormat="1" applyFont="1" applyFill="1" applyBorder="1" applyAlignment="1">
      <alignment horizontal="center" vertical="center"/>
    </xf>
    <xf fontId="28" fillId="32" borderId="12" numFmtId="2" xfId="0" applyNumberFormat="1" applyFont="1" applyFill="1" applyBorder="1" applyAlignment="1">
      <alignment horizontal="center" vertical="center" wrapText="1"/>
    </xf>
    <xf fontId="35" fillId="32" borderId="12" numFmtId="2" xfId="0" applyNumberFormat="1" applyFont="1" applyFill="1" applyBorder="1" applyAlignment="1">
      <alignment horizontal="center" vertical="center" wrapText="1"/>
    </xf>
    <xf fontId="28" fillId="32" borderId="11" numFmtId="49" xfId="0" applyNumberFormat="1" applyFont="1" applyFill="1" applyBorder="1" applyAlignment="1">
      <alignment horizontal="center" vertical="center" wrapText="1"/>
    </xf>
    <xf fontId="28" fillId="32" borderId="11" numFmtId="49" xfId="0" applyNumberFormat="1" applyFont="1" applyFill="1" applyBorder="1" applyAlignment="1">
      <alignment horizontal="center" vertical="center"/>
    </xf>
    <xf fontId="28" fillId="32" borderId="13" numFmtId="2" xfId="0" applyNumberFormat="1" applyFont="1" applyFill="1" applyBorder="1" applyAlignment="1">
      <alignment horizontal="center" vertical="center" wrapText="1"/>
    </xf>
    <xf fontId="35" fillId="32" borderId="14" numFmtId="2" xfId="0" applyNumberFormat="1" applyFont="1" applyFill="1" applyBorder="1" applyAlignment="1">
      <alignment horizontal="center" vertical="center" wrapText="1"/>
    </xf>
    <xf fontId="40" fillId="0" borderId="11" numFmtId="49" xfId="0" applyNumberFormat="1" applyFont="1" applyBorder="1" applyAlignment="1">
      <alignment horizontal="center" vertical="center"/>
    </xf>
    <xf fontId="37" fillId="0" borderId="11" numFmtId="49" xfId="0" applyNumberFormat="1" applyFont="1" applyBorder="1" applyAlignment="1">
      <alignment horizontal="center" vertical="center"/>
    </xf>
    <xf fontId="38" fillId="32" borderId="11" numFmtId="49" xfId="0" applyNumberFormat="1" applyFont="1" applyFill="1" applyBorder="1" applyAlignment="1">
      <alignment horizontal="center" vertical="center" wrapText="1"/>
    </xf>
    <xf fontId="38" fillId="32" borderId="11" numFmtId="2" xfId="0" applyNumberFormat="1" applyFont="1" applyFill="1" applyBorder="1" applyAlignment="1">
      <alignment horizontal="left" vertical="center" wrapText="1"/>
    </xf>
    <xf fontId="39" fillId="32" borderId="11" numFmtId="2" xfId="0" applyNumberFormat="1" applyFont="1" applyFill="1" applyBorder="1" applyAlignment="1">
      <alignment horizontal="center" vertical="center" wrapText="1"/>
    </xf>
    <xf fontId="38" fillId="32" borderId="11" numFmtId="49" xfId="0" applyNumberFormat="1" applyFont="1" applyFill="1" applyBorder="1" applyAlignment="1">
      <alignment horizontal="left" vertical="center" wrapText="1"/>
    </xf>
    <xf fontId="38" fillId="32" borderId="11" numFmtId="2" xfId="0" applyNumberFormat="1" applyFont="1" applyFill="1" applyBorder="1" applyAlignment="1">
      <alignment horizontal="center" vertical="center" wrapText="1"/>
    </xf>
    <xf fontId="38" fillId="32" borderId="11" numFmtId="49" xfId="0" applyNumberFormat="1" applyFont="1" applyFill="1" applyBorder="1" applyAlignment="1">
      <alignment horizontal="center" vertical="center"/>
    </xf>
    <xf fontId="41" fillId="32" borderId="11" numFmtId="164" xfId="0" applyNumberFormat="1" applyFont="1" applyFill="1" applyBorder="1" applyAlignment="1">
      <alignment horizontal="center" vertical="center"/>
    </xf>
    <xf fontId="40" fillId="27" borderId="11" numFmtId="3" xfId="0" applyNumberFormat="1" applyFont="1" applyFill="1" applyBorder="1" applyAlignment="1">
      <alignment horizontal="center" vertical="center"/>
    </xf>
    <xf fontId="28" fillId="32" borderId="11" numFmtId="2" xfId="0" applyNumberFormat="1" applyFont="1" applyFill="1" applyBorder="1" applyAlignment="1">
      <alignment horizontal="left" vertical="center" wrapText="1"/>
    </xf>
    <xf fontId="35" fillId="32" borderId="11" numFmtId="2" xfId="0" applyNumberFormat="1" applyFont="1" applyFill="1" applyBorder="1" applyAlignment="1">
      <alignment horizontal="center" vertical="center" wrapText="1"/>
    </xf>
    <xf fontId="28" fillId="32" borderId="11" numFmtId="49" xfId="0" applyNumberFormat="1" applyFont="1" applyFill="1" applyBorder="1" applyAlignment="1">
      <alignment horizontal="left" vertical="center" wrapText="1"/>
    </xf>
    <xf fontId="28" fillId="32" borderId="14" numFmtId="2" xfId="0" applyNumberFormat="1" applyFont="1" applyFill="1" applyBorder="1" applyAlignment="1">
      <alignment horizontal="left" vertical="center" wrapText="1"/>
    </xf>
    <xf fontId="28" fillId="0" borderId="15" numFmtId="49" xfId="0" applyNumberFormat="1" applyFont="1" applyBorder="1" applyAlignment="1">
      <alignment horizontal="center" vertical="center" wrapText="1"/>
    </xf>
    <xf fontId="28" fillId="0" borderId="15" numFmtId="2" xfId="0" applyNumberFormat="1" applyFont="1" applyBorder="1" applyAlignment="1">
      <alignment horizontal="left" vertical="center" wrapText="1"/>
    </xf>
    <xf fontId="35" fillId="0" borderId="15" numFmtId="2" xfId="0" applyNumberFormat="1" applyFont="1" applyBorder="1" applyAlignment="1">
      <alignment horizontal="center" vertical="center" wrapText="1"/>
    </xf>
    <xf fontId="28" fillId="0" borderId="15" numFmtId="0" xfId="0" applyFont="1" applyBorder="1" applyAlignment="1">
      <alignment horizontal="center" vertical="center"/>
    </xf>
    <xf fontId="28" fillId="0" borderId="15" numFmtId="2" xfId="0" applyNumberFormat="1" applyFont="1" applyBorder="1" applyAlignment="1">
      <alignment horizontal="center" vertical="center" wrapText="1"/>
    </xf>
    <xf fontId="37" fillId="0" borderId="15" numFmtId="0" xfId="0" applyFont="1" applyBorder="1" applyAlignment="1">
      <alignment horizontal="center" vertical="center"/>
    </xf>
    <xf fontId="20" fillId="0" borderId="1" numFmtId="0" xfId="0" applyFont="1" applyBorder="1"/>
    <xf fontId="55" fillId="0" borderId="15" numFmtId="0" xfId="0" applyFont="1" applyBorder="1" applyAlignment="1">
      <alignment horizontal="left" wrapText="1"/>
    </xf>
    <xf fontId="20" fillId="0" borderId="1" numFmtId="166" xfId="0" applyNumberFormat="1" applyFont="1" applyBorder="1" applyAlignment="1">
      <alignment horizontal="center"/>
    </xf>
    <xf fontId="21" fillId="0" borderId="1" numFmtId="166" xfId="0" applyNumberFormat="1" applyFont="1" applyBorder="1" applyAlignment="1">
      <alignment horizontal="center"/>
    </xf>
  </cellXfs>
  <cellStyles count="49">
    <cellStyle name="20% - Акцент1" xfId="1" builtinId="30"/>
    <cellStyle name="20% - Акцент2" xfId="2" builtinId="34"/>
    <cellStyle name="20% - Акцент3" xfId="3" builtinId="38"/>
    <cellStyle name="20% - Акцент4" xfId="4" builtinId="42"/>
    <cellStyle name="20% - Акцент5" xfId="5" builtinId="46"/>
    <cellStyle name="20% - Акцент6" xfId="6" builtinId="50"/>
    <cellStyle name="40% - Акцент1" xfId="7" builtinId="31"/>
    <cellStyle name="40% - Акцент2" xfId="8" builtinId="35"/>
    <cellStyle name="40% - Акцент3" xfId="9" builtinId="39"/>
    <cellStyle name="40% - Акцент4" xfId="10" builtinId="43"/>
    <cellStyle name="40% - Акцент5" xfId="11" builtinId="47"/>
    <cellStyle name="40% - Акцент6" xfId="12" builtinId="51"/>
    <cellStyle name="60% - Акцент1" xfId="13" builtinId="32"/>
    <cellStyle name="60% - Акцент2" xfId="14" builtinId="36"/>
    <cellStyle name="60% - Акцент3" xfId="15" builtinId="40"/>
    <cellStyle name="60% - Акцент4" xfId="16" builtinId="44"/>
    <cellStyle name="60% - Акцент5" xfId="17" builtinId="48"/>
    <cellStyle name="60% - Акцент6" xfId="18" builtinId="52"/>
    <cellStyle name="Акцент1" xfId="19" builtinId="29"/>
    <cellStyle name="Акцент2" xfId="20" builtinId="33"/>
    <cellStyle name="Акцент3" xfId="21" builtinId="37"/>
    <cellStyle name="Акцент4" xfId="22" builtinId="41"/>
    <cellStyle name="Акцент5" xfId="23" builtinId="45"/>
    <cellStyle name="Акцент6" xfId="24" builtinId="49"/>
    <cellStyle name="Ввод " xfId="25" builtinId="20"/>
    <cellStyle name="Вывод" xfId="26" builtinId="21"/>
    <cellStyle name="Вычисление" xfId="27" builtinId="22"/>
    <cellStyle name="Гиперссылка" xfId="28" builtinId="8"/>
    <cellStyle name="Денежный" xfId="29" builtinId="4"/>
    <cellStyle name="Денежный [0]" xfId="30" builtinId="7"/>
    <cellStyle name="Заголовок 1" xfId="31" builtinId="16"/>
    <cellStyle name="Заголовок 2" xfId="32" builtinId="17"/>
    <cellStyle name="Заголовок 3" xfId="33" builtinId="18"/>
    <cellStyle name="Заголовок 4" xfId="34" builtinId="19"/>
    <cellStyle name="Итог" xfId="35" builtinId="25"/>
    <cellStyle name="Контрольная ячейка" xfId="36" builtinId="23"/>
    <cellStyle name="Название" xfId="37" builtinId="15"/>
    <cellStyle name="Нейтральный" xfId="38" builtinId="28"/>
    <cellStyle name="Обычный" xfId="0" builtinId="0"/>
    <cellStyle name="Открывавшаяся гиперссылка" xfId="39" builtinId="9"/>
    <cellStyle name="Плохой" xfId="40" builtinId="27"/>
    <cellStyle name="Пояснение" xfId="41" builtinId="53"/>
    <cellStyle name="Примечание" xfId="42" builtinId="10"/>
    <cellStyle name="Процентный" xfId="43" builtinId="5"/>
    <cellStyle name="Связанная ячейка" xfId="44" builtinId="24"/>
    <cellStyle name="Текст предупреждения" xfId="45" builtinId="11"/>
    <cellStyle name="Финансовый" xfId="46" builtinId="3"/>
    <cellStyle name="Финансовый [0]" xfId="47" builtinId="6"/>
    <cellStyle name="Хороший" xfId="48" builtinId="26"/>
  </cellStyles>
  <dxfs count="0"/>
  <tableStyles count="0" defaultTableStyle="TableStyleMedium2" defaultPivotStyle="PivotStyleLight16"/>
</styleSheet>
</file>

<file path=xl/_rels/workbook.xml.rels><?xml version="1.0" encoding="UTF-8" standalone="yes"?><Relationships xmlns="http://schemas.openxmlformats.org/package/2006/relationships"><Relationship  Id="rId5" Type="http://schemas.openxmlformats.org/officeDocument/2006/relationships/styles" Target="styles.xml"/><Relationship  Id="rId4" Type="http://schemas.openxmlformats.org/officeDocument/2006/relationships/sharedStrings" Target="sharedStrings.xml"/><Relationship  Id="rId3" Type="http://schemas.openxmlformats.org/officeDocument/2006/relationships/theme" Target="theme/theme1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Theme Office">
  <a:themeElements>
    <a:clrScheme name="Standard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tandard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Standard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 Id="rId2" Type="http://schemas.openxmlformats.org/officeDocument/2006/relationships/vmlDrawing" Target="../drawings/vmlDrawing1.vml"/><Relationship 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Views>
    <sheetView workbookViewId="0" zoomScale="70">
      <selection activeCell="G1" activeCellId="0" sqref="G1"/>
    </sheetView>
  </sheetViews>
  <sheetFormatPr customHeight="1" defaultColWidth="8.8554700000000004" defaultRowHeight="18.75"/>
  <cols>
    <col customWidth="1" min="1" max="1" style="1" width="8.7109400000000008"/>
    <col customWidth="1" min="2" max="2" style="2" width="43.855499999999999"/>
    <col customWidth="1" min="3" max="3" style="3" width="7.1406200000000002"/>
    <col customWidth="1" min="4" max="4" style="4" width="23.2852"/>
    <col customWidth="1" min="5" max="5" style="4" width="48"/>
    <col customWidth="1" min="6" max="6" style="3" width="12.855499999999999"/>
    <col customWidth="1" min="7" max="7" style="3" width="13.425800000000001"/>
    <col customWidth="1" min="8" max="8" style="5" width="27.855499999999999"/>
    <col customWidth="1" min="9" max="9" style="6" width="18.710899999999999"/>
    <col customWidth="1" min="10" max="10" style="6" width="19.140599999999999"/>
    <col customWidth="1" min="11" max="11" style="6" width="21"/>
    <col customWidth="1" min="12" max="12" style="7" width="17.5703"/>
    <col customWidth="1" min="13" max="13" style="7" width="19.2852"/>
    <col customWidth="1" min="14" max="14" style="7" width="9.5703099999999992"/>
    <col customWidth="1" min="15" max="15" style="7" width="16.5703"/>
    <col customWidth="1" min="16" max="16" style="7" width="15.140599999999999"/>
    <col customWidth="1" min="17" max="17" style="7" width="5.7109399999999999"/>
    <col customWidth="1" min="18" max="18" style="7" width="19.425799999999999"/>
    <col customWidth="1" min="19" max="19" style="7" width="14.710900000000001"/>
    <col customWidth="1" min="20" max="21" style="7" width="13.710900000000001"/>
    <col customWidth="1" min="22" max="22" style="7" width="12.710900000000001"/>
    <col customWidth="1" min="23" max="23" style="7" width="11.5703"/>
    <col customWidth="1" min="24" max="24" style="7" width="12.2852"/>
    <col customWidth="1" min="25" max="26" style="7" width="12.425800000000001"/>
    <col customWidth="1" min="27" max="257" style="7" width="8.8554700000000004"/>
  </cols>
  <sheetData>
    <row ht="60.75" customHeight="1" r="1">
      <c r="A1" s="8"/>
      <c r="B1" s="9"/>
      <c r="C1" s="10"/>
      <c r="D1" s="11"/>
      <c r="E1" s="11"/>
      <c r="F1" s="10"/>
      <c r="G1" s="10"/>
      <c r="H1" s="12"/>
      <c r="I1" s="13" t="s">
        <v>0</v>
      </c>
      <c r="J1" s="13"/>
      <c r="K1" s="13"/>
    </row>
    <row ht="0.75" customHeight="1" r="2">
      <c r="A2" s="8"/>
      <c r="B2" s="9"/>
      <c r="C2" s="10"/>
      <c r="D2" s="11"/>
      <c r="E2" s="11"/>
      <c r="F2" s="10"/>
      <c r="G2" s="10"/>
      <c r="H2" s="14"/>
      <c r="I2" s="15"/>
      <c r="J2" s="15"/>
      <c r="K2" s="15"/>
    </row>
    <row customFormat="1" ht="21.600000000000001" customHeight="1" r="3" s="16">
      <c r="A3" s="7"/>
      <c r="B3" s="17"/>
      <c r="C3" s="18"/>
      <c r="D3" s="18"/>
      <c r="E3" s="19" t="s">
        <v>1</v>
      </c>
      <c r="F3" s="19"/>
      <c r="G3" s="18"/>
      <c r="H3" s="18"/>
      <c r="I3" s="20">
        <f>I10-I5</f>
        <v>653824.48400000017</v>
      </c>
      <c r="J3" s="20">
        <f>J10-J5</f>
        <v>414381.03299999982</v>
      </c>
      <c r="K3" s="20">
        <f>K10-K5</f>
        <v>466637.67399999965</v>
      </c>
    </row>
    <row customFormat="1" ht="34.149999999999999" customHeight="1" r="4" s="16">
      <c r="A4" s="21" t="s">
        <v>2</v>
      </c>
      <c r="B4" s="21"/>
      <c r="C4" s="21"/>
      <c r="D4" s="21"/>
      <c r="E4" s="21"/>
      <c r="F4" s="21"/>
      <c r="G4" s="21"/>
      <c r="H4" s="21"/>
      <c r="I4" s="21"/>
      <c r="J4" s="21"/>
      <c r="K4" s="21"/>
    </row>
    <row customFormat="1" ht="16.899999999999999" customHeight="1" r="5" s="16">
      <c r="A5" s="22"/>
      <c r="B5" s="9"/>
      <c r="C5" s="10"/>
      <c r="D5" s="11"/>
      <c r="E5" s="11"/>
      <c r="F5" s="10"/>
      <c r="G5" s="10"/>
      <c r="H5" s="23"/>
      <c r="I5" s="24">
        <v>1107819.973</v>
      </c>
      <c r="J5" s="24">
        <v>1571593.125</v>
      </c>
      <c r="K5" s="24">
        <v>1684269.7990000001</v>
      </c>
    </row>
    <row customFormat="1" ht="18" customHeight="1" r="6" s="16">
      <c r="A6" s="25" t="s">
        <v>3</v>
      </c>
      <c r="B6" s="26" t="s">
        <v>4</v>
      </c>
      <c r="C6" s="27" t="s">
        <v>5</v>
      </c>
      <c r="D6" s="27" t="s">
        <v>6</v>
      </c>
      <c r="E6" s="27" t="s">
        <v>7</v>
      </c>
      <c r="F6" s="27" t="s">
        <v>8</v>
      </c>
      <c r="G6" s="27" t="s">
        <v>9</v>
      </c>
      <c r="H6" s="28" t="s">
        <v>10</v>
      </c>
      <c r="I6" s="27" t="s">
        <v>11</v>
      </c>
      <c r="J6" s="27"/>
      <c r="K6" s="27"/>
      <c r="L6" s="16"/>
      <c r="M6" s="16"/>
      <c r="N6" s="16"/>
    </row>
    <row customFormat="1" ht="14.449999999999999" customHeight="1" r="7" s="16">
      <c r="A7" s="25"/>
      <c r="B7" s="29"/>
      <c r="C7" s="27"/>
      <c r="D7" s="27"/>
      <c r="E7" s="27"/>
      <c r="F7" s="27"/>
      <c r="G7" s="27"/>
      <c r="H7" s="28"/>
      <c r="I7" s="27"/>
      <c r="J7" s="27"/>
      <c r="K7" s="27"/>
      <c r="L7" s="16"/>
      <c r="M7" s="16"/>
      <c r="N7" s="16"/>
    </row>
    <row customFormat="1" ht="32.450000000000003" customHeight="1" r="8" s="16">
      <c r="A8" s="25"/>
      <c r="B8" s="30"/>
      <c r="C8" s="27"/>
      <c r="D8" s="27"/>
      <c r="E8" s="27"/>
      <c r="F8" s="27"/>
      <c r="G8" s="27"/>
      <c r="H8" s="28"/>
      <c r="I8" s="27" t="s">
        <v>12</v>
      </c>
      <c r="J8" s="27" t="s">
        <v>13</v>
      </c>
      <c r="K8" s="27" t="s">
        <v>14</v>
      </c>
      <c r="L8" s="16"/>
      <c r="M8" s="16"/>
      <c r="N8" s="16"/>
    </row>
    <row customFormat="1" ht="12.75" customHeight="1" r="9" s="16">
      <c r="A9" s="31">
        <v>1</v>
      </c>
      <c r="B9" s="32">
        <v>2</v>
      </c>
      <c r="C9" s="32">
        <v>3</v>
      </c>
      <c r="D9" s="32">
        <v>4</v>
      </c>
      <c r="E9" s="32">
        <v>5</v>
      </c>
      <c r="F9" s="32">
        <v>6</v>
      </c>
      <c r="G9" s="32">
        <v>7</v>
      </c>
      <c r="H9" s="31" t="s">
        <v>15</v>
      </c>
      <c r="I9" s="32">
        <v>9</v>
      </c>
      <c r="J9" s="33">
        <v>10</v>
      </c>
      <c r="K9" s="33">
        <v>11</v>
      </c>
      <c r="L9" s="16"/>
      <c r="M9" s="16"/>
      <c r="N9" s="16"/>
    </row>
    <row customFormat="1" ht="34.899999999999999" customHeight="1" r="10" s="34">
      <c r="A10" s="28"/>
      <c r="B10" s="35" t="s">
        <v>16</v>
      </c>
      <c r="C10" s="27" t="s">
        <v>17</v>
      </c>
      <c r="D10" s="27" t="s">
        <v>17</v>
      </c>
      <c r="E10" s="27" t="s">
        <v>17</v>
      </c>
      <c r="F10" s="27" t="s">
        <v>17</v>
      </c>
      <c r="G10" s="27" t="s">
        <v>17</v>
      </c>
      <c r="H10" s="28" t="s">
        <v>17</v>
      </c>
      <c r="I10" s="36">
        <f>I11+I54+I93+I151</f>
        <v>1761644.4570000002</v>
      </c>
      <c r="J10" s="36">
        <f>J11+J54+J93+J151</f>
        <v>1985974.1579999998</v>
      </c>
      <c r="K10" s="36">
        <f>K11+K54+K93+K151</f>
        <v>2150907.4729999998</v>
      </c>
      <c r="L10" s="37"/>
      <c r="N10" s="38"/>
      <c r="S10" s="39"/>
      <c r="T10" s="39"/>
    </row>
    <row customFormat="1" ht="27" customHeight="1" r="11" s="40">
      <c r="A11" s="41" t="s">
        <v>18</v>
      </c>
      <c r="B11" s="42" t="s">
        <v>19</v>
      </c>
      <c r="C11" s="41" t="s">
        <v>17</v>
      </c>
      <c r="D11" s="41" t="s">
        <v>17</v>
      </c>
      <c r="E11" s="41" t="s">
        <v>17</v>
      </c>
      <c r="F11" s="41" t="s">
        <v>17</v>
      </c>
      <c r="G11" s="41" t="s">
        <v>17</v>
      </c>
      <c r="H11" s="41" t="s">
        <v>17</v>
      </c>
      <c r="I11" s="43">
        <f>I12+I15+I29+I41+I45+I44+I51</f>
        <v>555373.04300000006</v>
      </c>
      <c r="J11" s="43">
        <f>J12+J15+J29+J41+J45+J44+J51</f>
        <v>907818.99699999997</v>
      </c>
      <c r="K11" s="43">
        <f>K12+K15+K29+K41+K45+K44+K51</f>
        <v>955598.33199999994</v>
      </c>
      <c r="L11" s="44"/>
      <c r="S11" s="45"/>
      <c r="T11" s="46"/>
      <c r="U11" s="47"/>
    </row>
    <row customFormat="1" ht="120" customHeight="1" r="12" s="16">
      <c r="A12" s="48" t="s">
        <v>20</v>
      </c>
      <c r="B12" s="49" t="s">
        <v>21</v>
      </c>
      <c r="C12" s="50"/>
      <c r="D12" s="48" t="s">
        <v>22</v>
      </c>
      <c r="E12" s="51" t="s">
        <v>23</v>
      </c>
      <c r="F12" s="52" t="s">
        <v>24</v>
      </c>
      <c r="G12" s="52" t="s">
        <v>25</v>
      </c>
      <c r="H12" s="48" t="s">
        <v>26</v>
      </c>
      <c r="I12" s="53">
        <f>I13</f>
        <v>83564.831000000006</v>
      </c>
      <c r="J12" s="53">
        <f>J13</f>
        <v>21404.163</v>
      </c>
      <c r="K12" s="53">
        <f>K13</f>
        <v>21404.163</v>
      </c>
      <c r="L12" s="54"/>
      <c r="M12" s="55"/>
      <c r="N12" s="55"/>
      <c r="O12" s="55"/>
      <c r="P12" s="55"/>
      <c r="Q12" s="56"/>
      <c r="R12" s="56"/>
      <c r="S12" s="57"/>
      <c r="T12" s="55"/>
      <c r="U12" s="57"/>
    </row>
    <row customFormat="1" ht="72" customHeight="1" r="13" s="16">
      <c r="A13" s="31" t="s">
        <v>27</v>
      </c>
      <c r="B13" s="58" t="s">
        <v>28</v>
      </c>
      <c r="C13" s="59"/>
      <c r="D13" s="31" t="s">
        <v>22</v>
      </c>
      <c r="E13" s="60" t="s">
        <v>29</v>
      </c>
      <c r="F13" s="61" t="s">
        <v>24</v>
      </c>
      <c r="G13" s="61" t="s">
        <v>25</v>
      </c>
      <c r="H13" s="62" t="s">
        <v>30</v>
      </c>
      <c r="I13" s="63">
        <v>83564.831000000006</v>
      </c>
      <c r="J13" s="63">
        <v>21404.163</v>
      </c>
      <c r="K13" s="63">
        <v>21404.163</v>
      </c>
      <c r="L13" s="56"/>
      <c r="M13" s="55"/>
      <c r="N13" s="55"/>
      <c r="O13" s="55"/>
      <c r="P13" s="55"/>
      <c r="Q13" s="55"/>
      <c r="R13" s="55"/>
      <c r="S13" s="57"/>
      <c r="T13" s="57"/>
      <c r="U13" s="57"/>
    </row>
    <row customFormat="1" ht="93.75" customHeight="1" r="14" s="16">
      <c r="A14" s="31"/>
      <c r="B14" s="58" t="s">
        <v>31</v>
      </c>
      <c r="C14" s="59" t="s">
        <v>32</v>
      </c>
      <c r="D14" s="31" t="s">
        <v>22</v>
      </c>
      <c r="E14" s="31" t="s">
        <v>26</v>
      </c>
      <c r="F14" s="61" t="s">
        <v>26</v>
      </c>
      <c r="G14" s="61" t="s">
        <v>33</v>
      </c>
      <c r="H14" s="31" t="s">
        <v>26</v>
      </c>
      <c r="I14" s="64" t="s">
        <v>26</v>
      </c>
      <c r="J14" s="64" t="s">
        <v>26</v>
      </c>
      <c r="K14" s="64" t="s">
        <v>26</v>
      </c>
      <c r="M14" s="56"/>
      <c r="N14" s="57"/>
      <c r="O14" s="57"/>
      <c r="S14" s="55"/>
      <c r="T14" s="56"/>
      <c r="U14" s="57"/>
    </row>
    <row customFormat="1" ht="254.25" customHeight="1" r="15" s="16">
      <c r="A15" s="48" t="s">
        <v>34</v>
      </c>
      <c r="B15" s="49" t="s">
        <v>35</v>
      </c>
      <c r="C15" s="50"/>
      <c r="D15" s="48" t="s">
        <v>36</v>
      </c>
      <c r="E15" s="51" t="s">
        <v>37</v>
      </c>
      <c r="F15" s="52" t="s">
        <v>24</v>
      </c>
      <c r="G15" s="52" t="s">
        <v>25</v>
      </c>
      <c r="H15" s="48" t="s">
        <v>26</v>
      </c>
      <c r="I15" s="53">
        <f>SUM(I16:I24)</f>
        <v>87498.465000000026</v>
      </c>
      <c r="J15" s="53">
        <f>SUM(J16:J22)</f>
        <v>79309.79800000001</v>
      </c>
      <c r="K15" s="53">
        <f>SUM(K16:K22)</f>
        <v>79309.79800000001</v>
      </c>
      <c r="L15" s="65"/>
      <c r="N15" s="55"/>
      <c r="O15" s="55"/>
      <c r="P15" s="55"/>
      <c r="Q15" s="55"/>
      <c r="R15" s="55"/>
      <c r="S15" s="57"/>
      <c r="T15" s="55"/>
      <c r="U15" s="57"/>
    </row>
    <row customFormat="1" ht="45" customHeight="1" hidden="1" r="16" s="16">
      <c r="A16" s="66" t="s">
        <v>38</v>
      </c>
      <c r="B16" s="67" t="s">
        <v>39</v>
      </c>
      <c r="C16" s="68"/>
      <c r="D16" s="66" t="s">
        <v>40</v>
      </c>
      <c r="E16" s="69" t="s">
        <v>41</v>
      </c>
      <c r="F16" s="70" t="s">
        <v>24</v>
      </c>
      <c r="G16" s="70" t="s">
        <v>25</v>
      </c>
      <c r="H16" s="71" t="s">
        <v>42</v>
      </c>
      <c r="I16" s="63">
        <v>0</v>
      </c>
      <c r="J16" s="72">
        <v>0</v>
      </c>
      <c r="K16" s="72">
        <v>0</v>
      </c>
      <c r="M16" s="55"/>
      <c r="N16" s="55"/>
      <c r="O16" s="55"/>
      <c r="P16" s="55"/>
      <c r="Q16" s="55"/>
      <c r="R16" s="55"/>
      <c r="S16" s="73"/>
      <c r="T16" s="57"/>
      <c r="U16" s="57"/>
    </row>
    <row customFormat="1" ht="72.75" customHeight="1" hidden="1" r="17" s="16">
      <c r="A17" s="66" t="s">
        <v>43</v>
      </c>
      <c r="B17" s="67" t="s">
        <v>44</v>
      </c>
      <c r="C17" s="74"/>
      <c r="D17" s="66" t="s">
        <v>40</v>
      </c>
      <c r="E17" s="69" t="s">
        <v>45</v>
      </c>
      <c r="F17" s="70" t="s">
        <v>24</v>
      </c>
      <c r="G17" s="70" t="s">
        <v>25</v>
      </c>
      <c r="H17" s="71" t="s">
        <v>46</v>
      </c>
      <c r="I17" s="63">
        <v>0</v>
      </c>
      <c r="J17" s="72">
        <v>0</v>
      </c>
      <c r="K17" s="72">
        <v>0</v>
      </c>
      <c r="M17" s="55"/>
      <c r="N17" s="55"/>
      <c r="O17" s="55"/>
      <c r="P17" s="55"/>
      <c r="Q17" s="55"/>
      <c r="R17" s="55"/>
      <c r="S17" s="73"/>
      <c r="T17" s="57"/>
      <c r="U17" s="57"/>
    </row>
    <row customFormat="1" ht="57" customHeight="1" r="18" s="16">
      <c r="A18" s="31" t="s">
        <v>47</v>
      </c>
      <c r="B18" s="58" t="s">
        <v>48</v>
      </c>
      <c r="C18" s="59"/>
      <c r="D18" s="31" t="s">
        <v>40</v>
      </c>
      <c r="E18" s="31" t="s">
        <v>49</v>
      </c>
      <c r="F18" s="61" t="s">
        <v>24</v>
      </c>
      <c r="G18" s="61" t="s">
        <v>25</v>
      </c>
      <c r="H18" s="75" t="s">
        <v>50</v>
      </c>
      <c r="I18" s="76">
        <v>73633.558000000005</v>
      </c>
      <c r="J18" s="77">
        <v>79307.998000000007</v>
      </c>
      <c r="K18" s="63">
        <v>79307.998000000007</v>
      </c>
      <c r="M18" s="55"/>
      <c r="N18" s="55"/>
      <c r="O18" s="55"/>
      <c r="P18" s="55"/>
      <c r="Q18" s="55"/>
      <c r="R18" s="55"/>
      <c r="S18" s="73"/>
      <c r="T18" s="57"/>
      <c r="U18" s="57"/>
    </row>
    <row customFormat="1" ht="31.899999999999999" customHeight="1" r="19" s="16">
      <c r="A19" s="78" t="s">
        <v>51</v>
      </c>
      <c r="B19" s="79" t="s">
        <v>52</v>
      </c>
      <c r="C19" s="80"/>
      <c r="D19" s="78" t="s">
        <v>53</v>
      </c>
      <c r="E19" s="78" t="s">
        <v>49</v>
      </c>
      <c r="F19" s="81" t="s">
        <v>54</v>
      </c>
      <c r="G19" s="81" t="s">
        <v>25</v>
      </c>
      <c r="H19" s="75" t="s">
        <v>55</v>
      </c>
      <c r="I19" s="76">
        <v>0</v>
      </c>
      <c r="J19" s="63">
        <v>1.8</v>
      </c>
      <c r="K19" s="63">
        <v>1.8</v>
      </c>
      <c r="M19" s="55"/>
      <c r="N19" s="55"/>
      <c r="O19" s="55"/>
      <c r="P19" s="55"/>
      <c r="Q19" s="55"/>
      <c r="R19" s="55"/>
      <c r="S19" s="73"/>
      <c r="T19" s="57"/>
      <c r="U19" s="57"/>
    </row>
    <row customFormat="1" ht="31.899999999999999" customHeight="1" r="20" s="16">
      <c r="A20" s="82"/>
      <c r="B20" s="83"/>
      <c r="C20" s="84"/>
      <c r="D20" s="82"/>
      <c r="E20" s="82"/>
      <c r="F20" s="85"/>
      <c r="G20" s="85"/>
      <c r="H20" s="75" t="s">
        <v>56</v>
      </c>
      <c r="I20" s="76">
        <v>7357.4409999999998</v>
      </c>
      <c r="J20" s="77">
        <v>0</v>
      </c>
      <c r="K20" s="77">
        <v>0</v>
      </c>
      <c r="M20" s="55"/>
      <c r="N20" s="55"/>
      <c r="O20" s="55"/>
      <c r="P20" s="55"/>
      <c r="Q20" s="55"/>
      <c r="R20" s="55"/>
      <c r="S20" s="73"/>
      <c r="U20" s="57"/>
    </row>
    <row customFormat="1" ht="26.449999999999999" customHeight="1" r="21" s="16">
      <c r="A21" s="82"/>
      <c r="B21" s="83"/>
      <c r="C21" s="84"/>
      <c r="D21" s="82"/>
      <c r="E21" s="82"/>
      <c r="F21" s="85"/>
      <c r="G21" s="85"/>
      <c r="H21" s="75" t="s">
        <v>57</v>
      </c>
      <c r="I21" s="76">
        <v>522.024</v>
      </c>
      <c r="J21" s="77">
        <v>0</v>
      </c>
      <c r="K21" s="77">
        <v>0</v>
      </c>
      <c r="M21" s="55"/>
      <c r="N21" s="55"/>
      <c r="O21" s="55"/>
      <c r="P21" s="55"/>
      <c r="Q21" s="55"/>
      <c r="R21" s="55"/>
      <c r="S21" s="73"/>
      <c r="U21" s="57"/>
    </row>
    <row customFormat="1" ht="35.450000000000003" customHeight="1" r="22" s="16">
      <c r="A22" s="86"/>
      <c r="B22" s="87"/>
      <c r="C22" s="88"/>
      <c r="D22" s="86"/>
      <c r="E22" s="86"/>
      <c r="F22" s="89"/>
      <c r="G22" s="89"/>
      <c r="H22" s="75" t="s">
        <v>58</v>
      </c>
      <c r="I22" s="76">
        <v>3.9e-002</v>
      </c>
      <c r="J22" s="77">
        <v>0</v>
      </c>
      <c r="K22" s="77">
        <v>0</v>
      </c>
      <c r="M22" s="55"/>
      <c r="N22" s="55"/>
      <c r="O22" s="55"/>
      <c r="P22" s="55"/>
      <c r="Q22" s="55"/>
      <c r="R22" s="55"/>
      <c r="S22" s="73"/>
      <c r="U22" s="57"/>
    </row>
    <row customFormat="1" ht="56.25" customHeight="1" r="23" s="16">
      <c r="A23" s="86" t="s">
        <v>59</v>
      </c>
      <c r="B23" s="87" t="s">
        <v>60</v>
      </c>
      <c r="C23" s="88"/>
      <c r="D23" s="86" t="s">
        <v>53</v>
      </c>
      <c r="E23" s="86" t="s">
        <v>49</v>
      </c>
      <c r="F23" s="89" t="s">
        <v>54</v>
      </c>
      <c r="G23" s="89" t="s">
        <v>61</v>
      </c>
      <c r="H23" s="62" t="s">
        <v>62</v>
      </c>
      <c r="I23" s="76">
        <v>3000</v>
      </c>
      <c r="J23" s="90">
        <v>0</v>
      </c>
      <c r="K23" s="90">
        <v>0</v>
      </c>
      <c r="M23" s="55"/>
      <c r="N23" s="55"/>
      <c r="O23" s="55"/>
      <c r="P23" s="55"/>
      <c r="Q23" s="55"/>
      <c r="R23" s="55"/>
      <c r="S23" s="73"/>
      <c r="U23" s="57"/>
    </row>
    <row customFormat="1" ht="53.25" customHeight="1" r="24" s="16">
      <c r="A24" s="86" t="s">
        <v>63</v>
      </c>
      <c r="B24" s="87" t="s">
        <v>64</v>
      </c>
      <c r="C24" s="88"/>
      <c r="D24" s="86" t="s">
        <v>53</v>
      </c>
      <c r="E24" s="86" t="s">
        <v>49</v>
      </c>
      <c r="F24" s="89" t="s">
        <v>54</v>
      </c>
      <c r="G24" s="89" t="s">
        <v>61</v>
      </c>
      <c r="H24" s="62" t="s">
        <v>65</v>
      </c>
      <c r="I24" s="76">
        <v>2985.4029999999998</v>
      </c>
      <c r="J24" s="90">
        <v>0</v>
      </c>
      <c r="K24" s="90">
        <v>0</v>
      </c>
      <c r="M24" s="55"/>
      <c r="N24" s="55"/>
      <c r="O24" s="55"/>
      <c r="P24" s="55"/>
      <c r="Q24" s="55"/>
      <c r="R24" s="55"/>
      <c r="S24" s="73"/>
      <c r="U24" s="57"/>
    </row>
    <row customFormat="1" ht="86.25" customHeight="1" r="25" s="16">
      <c r="A25" s="86"/>
      <c r="B25" s="58" t="s">
        <v>66</v>
      </c>
      <c r="C25" s="88" t="s">
        <v>32</v>
      </c>
      <c r="D25" s="31" t="s">
        <v>40</v>
      </c>
      <c r="E25" s="86" t="s">
        <v>26</v>
      </c>
      <c r="F25" s="61" t="s">
        <v>26</v>
      </c>
      <c r="G25" s="61" t="s">
        <v>33</v>
      </c>
      <c r="H25" s="31" t="s">
        <v>26</v>
      </c>
      <c r="I25" s="64" t="s">
        <v>26</v>
      </c>
      <c r="J25" s="64" t="s">
        <v>26</v>
      </c>
      <c r="K25" s="64" t="s">
        <v>26</v>
      </c>
      <c r="M25" s="55"/>
      <c r="N25" s="55"/>
      <c r="O25" s="55"/>
      <c r="P25" s="55"/>
      <c r="Q25" s="55"/>
      <c r="R25" s="55"/>
      <c r="S25" s="73"/>
      <c r="U25" s="57"/>
    </row>
    <row customFormat="1" ht="51.75" customHeight="1" hidden="1" r="26" s="16">
      <c r="A26" s="91"/>
      <c r="B26" s="92" t="s">
        <v>67</v>
      </c>
      <c r="C26" s="93" t="s">
        <v>32</v>
      </c>
      <c r="D26" s="91" t="s">
        <v>40</v>
      </c>
      <c r="E26" s="91" t="s">
        <v>26</v>
      </c>
      <c r="F26" s="94" t="s">
        <v>26</v>
      </c>
      <c r="G26" s="95" t="s">
        <v>33</v>
      </c>
      <c r="H26" s="94" t="s">
        <v>26</v>
      </c>
      <c r="I26" s="96" t="s">
        <v>26</v>
      </c>
      <c r="J26" s="97" t="s">
        <v>26</v>
      </c>
      <c r="K26" s="97" t="s">
        <v>26</v>
      </c>
      <c r="M26" s="55"/>
      <c r="N26" s="55"/>
      <c r="O26" s="55"/>
      <c r="P26" s="55"/>
      <c r="Q26" s="55"/>
      <c r="R26" s="55"/>
      <c r="S26" s="73"/>
      <c r="T26" s="57"/>
      <c r="U26" s="57"/>
    </row>
    <row customFormat="1" ht="48.75" customHeight="1" hidden="1" r="27" s="16">
      <c r="A27" s="91"/>
      <c r="B27" s="92" t="s">
        <v>68</v>
      </c>
      <c r="C27" s="93" t="s">
        <v>32</v>
      </c>
      <c r="D27" s="91" t="s">
        <v>40</v>
      </c>
      <c r="E27" s="91" t="s">
        <v>26</v>
      </c>
      <c r="F27" s="94" t="s">
        <v>26</v>
      </c>
      <c r="G27" s="95" t="s">
        <v>33</v>
      </c>
      <c r="H27" s="94" t="s">
        <v>26</v>
      </c>
      <c r="I27" s="96" t="s">
        <v>26</v>
      </c>
      <c r="J27" s="97" t="s">
        <v>26</v>
      </c>
      <c r="K27" s="97" t="s">
        <v>26</v>
      </c>
      <c r="T27" s="57"/>
      <c r="U27" s="57"/>
    </row>
    <row customFormat="1" ht="5.25" customHeight="1" hidden="1" r="28" s="16">
      <c r="A28" s="98"/>
      <c r="B28" s="99"/>
      <c r="C28" s="100"/>
      <c r="D28" s="91"/>
      <c r="E28" s="98"/>
      <c r="F28" s="101"/>
      <c r="G28" s="102"/>
      <c r="H28" s="101"/>
      <c r="I28" s="103"/>
      <c r="J28" s="104"/>
      <c r="K28" s="104"/>
      <c r="T28" s="57"/>
      <c r="U28" s="57"/>
    </row>
    <row customFormat="1" ht="153" customHeight="1" r="29" s="16">
      <c r="A29" s="105" t="s">
        <v>69</v>
      </c>
      <c r="B29" s="106" t="s">
        <v>70</v>
      </c>
      <c r="C29" s="107"/>
      <c r="D29" s="48" t="s">
        <v>71</v>
      </c>
      <c r="E29" s="108" t="s">
        <v>72</v>
      </c>
      <c r="F29" s="109" t="s">
        <v>54</v>
      </c>
      <c r="G29" s="109" t="s">
        <v>25</v>
      </c>
      <c r="H29" s="105" t="s">
        <v>26</v>
      </c>
      <c r="I29" s="110">
        <f>SUM(I31:I37)</f>
        <v>374209.74699999997</v>
      </c>
      <c r="J29" s="110">
        <f>SUM(J31:J34)</f>
        <v>241194.171</v>
      </c>
      <c r="K29" s="110">
        <f>SUM(K31:K34)</f>
        <v>241194.171</v>
      </c>
      <c r="L29" s="57"/>
      <c r="M29" s="55"/>
      <c r="N29" s="55"/>
      <c r="O29" s="55"/>
      <c r="P29" s="55"/>
      <c r="Q29" s="56"/>
      <c r="R29" s="56"/>
      <c r="S29" s="57"/>
      <c r="T29" s="57"/>
    </row>
    <row customFormat="1" ht="94.5" customHeight="1" r="30" s="16">
      <c r="A30" s="111"/>
      <c r="B30" s="112"/>
      <c r="C30" s="113"/>
      <c r="D30" s="111" t="s">
        <v>73</v>
      </c>
      <c r="E30" s="114"/>
      <c r="F30" s="115"/>
      <c r="G30" s="115"/>
      <c r="H30" s="111"/>
      <c r="I30" s="116"/>
      <c r="J30" s="116"/>
      <c r="K30" s="116"/>
      <c r="L30" s="57"/>
      <c r="M30" s="55"/>
      <c r="N30" s="55"/>
      <c r="O30" s="55"/>
      <c r="P30" s="55"/>
      <c r="Q30" s="56"/>
      <c r="R30" s="56"/>
      <c r="S30" s="57"/>
      <c r="T30" s="57"/>
    </row>
    <row customFormat="1" ht="46.899999999999999" customHeight="1" r="31" s="16">
      <c r="A31" s="78" t="s">
        <v>74</v>
      </c>
      <c r="B31" s="81" t="s">
        <v>75</v>
      </c>
      <c r="C31" s="80"/>
      <c r="D31" s="31" t="s">
        <v>40</v>
      </c>
      <c r="E31" s="78" t="s">
        <v>76</v>
      </c>
      <c r="F31" s="81" t="s">
        <v>54</v>
      </c>
      <c r="G31" s="81" t="s">
        <v>25</v>
      </c>
      <c r="H31" s="117" t="s">
        <v>77</v>
      </c>
      <c r="I31" s="118">
        <v>0</v>
      </c>
      <c r="J31" s="118">
        <v>0</v>
      </c>
      <c r="K31" s="118">
        <v>0</v>
      </c>
      <c r="L31" s="57"/>
      <c r="M31" s="55"/>
      <c r="N31" s="55"/>
      <c r="O31" s="55"/>
      <c r="P31" s="55"/>
      <c r="Q31" s="56"/>
      <c r="R31" s="56"/>
      <c r="S31" s="57"/>
      <c r="T31" s="57"/>
    </row>
    <row customFormat="1" ht="36.75" customHeight="1" r="32" s="16">
      <c r="A32" s="82"/>
      <c r="B32" s="85"/>
      <c r="C32" s="88"/>
      <c r="D32" s="31" t="s">
        <v>40</v>
      </c>
      <c r="E32" s="82"/>
      <c r="F32" s="89"/>
      <c r="G32" s="89"/>
      <c r="H32" s="62" t="s">
        <v>78</v>
      </c>
      <c r="I32" s="63">
        <v>251129.71799999999</v>
      </c>
      <c r="J32" s="63">
        <v>241194.171</v>
      </c>
      <c r="K32" s="63">
        <v>241194.171</v>
      </c>
      <c r="M32" s="55"/>
      <c r="N32" s="55"/>
      <c r="O32" s="55"/>
      <c r="P32" s="55"/>
      <c r="Q32" s="55"/>
      <c r="R32" s="55"/>
      <c r="S32" s="57"/>
      <c r="T32" s="57"/>
    </row>
    <row customFormat="1" ht="42.75" customHeight="1" hidden="1" r="33" s="16">
      <c r="A33" s="82"/>
      <c r="B33" s="85"/>
      <c r="C33" s="59"/>
      <c r="D33" s="31" t="s">
        <v>40</v>
      </c>
      <c r="E33" s="82"/>
      <c r="F33" s="61" t="s">
        <v>24</v>
      </c>
      <c r="G33" s="61" t="s">
        <v>25</v>
      </c>
      <c r="H33" s="62" t="s">
        <v>79</v>
      </c>
      <c r="I33" s="63">
        <v>0</v>
      </c>
      <c r="J33" s="63">
        <v>0</v>
      </c>
      <c r="K33" s="63">
        <v>0</v>
      </c>
      <c r="M33" s="55"/>
      <c r="N33" s="55"/>
      <c r="O33" s="55"/>
      <c r="P33" s="55"/>
      <c r="Q33" s="55"/>
      <c r="R33" s="55"/>
      <c r="S33" s="57"/>
      <c r="T33" s="57"/>
    </row>
    <row customFormat="1" ht="53.25" customHeight="1" hidden="1" r="34" s="16">
      <c r="A34" s="82"/>
      <c r="B34" s="85"/>
      <c r="C34" s="59"/>
      <c r="D34" s="31" t="s">
        <v>73</v>
      </c>
      <c r="E34" s="82"/>
      <c r="F34" s="61" t="s">
        <v>24</v>
      </c>
      <c r="G34" s="61" t="s">
        <v>61</v>
      </c>
      <c r="H34" s="62" t="s">
        <v>80</v>
      </c>
      <c r="I34" s="63">
        <v>0</v>
      </c>
      <c r="J34" s="63">
        <v>0</v>
      </c>
      <c r="K34" s="63">
        <v>0</v>
      </c>
      <c r="M34" s="55"/>
      <c r="N34" s="55"/>
      <c r="O34" s="55"/>
      <c r="P34" s="55"/>
      <c r="Q34" s="55"/>
      <c r="R34" s="55"/>
      <c r="S34" s="57"/>
      <c r="T34" s="57"/>
    </row>
    <row customFormat="1" ht="38.25" customHeight="1" r="35" s="16">
      <c r="A35" s="82"/>
      <c r="B35" s="89"/>
      <c r="C35" s="59"/>
      <c r="D35" s="31" t="s">
        <v>40</v>
      </c>
      <c r="E35" s="82"/>
      <c r="F35" s="61" t="s">
        <v>54</v>
      </c>
      <c r="G35" s="61" t="s">
        <v>61</v>
      </c>
      <c r="H35" s="62" t="s">
        <v>81</v>
      </c>
      <c r="I35" s="63">
        <v>5421.75</v>
      </c>
      <c r="J35" s="63">
        <v>0</v>
      </c>
      <c r="K35" s="63">
        <v>0</v>
      </c>
      <c r="M35" s="55"/>
      <c r="N35" s="55"/>
      <c r="O35" s="55"/>
      <c r="P35" s="55"/>
      <c r="Q35" s="55"/>
      <c r="R35" s="55"/>
      <c r="S35" s="57"/>
      <c r="T35" s="57"/>
    </row>
    <row customFormat="1" ht="56.25" customHeight="1" r="36" s="16">
      <c r="A36" s="86"/>
      <c r="B36" s="58" t="s">
        <v>82</v>
      </c>
      <c r="C36" s="59"/>
      <c r="D36" s="31" t="s">
        <v>40</v>
      </c>
      <c r="E36" s="82"/>
      <c r="F36" s="61" t="s">
        <v>54</v>
      </c>
      <c r="G36" s="61" t="s">
        <v>61</v>
      </c>
      <c r="H36" s="62" t="s">
        <v>83</v>
      </c>
      <c r="I36" s="63">
        <v>1370.4000000000001</v>
      </c>
      <c r="J36" s="63">
        <v>0</v>
      </c>
      <c r="K36" s="63">
        <v>0</v>
      </c>
      <c r="M36" s="55"/>
      <c r="N36" s="55"/>
      <c r="O36" s="55"/>
      <c r="P36" s="55"/>
      <c r="Q36" s="55"/>
      <c r="R36" s="55"/>
      <c r="S36" s="57"/>
      <c r="T36" s="57"/>
    </row>
    <row customFormat="1" ht="77.25" customHeight="1" r="37" s="16">
      <c r="A37" s="119" t="s">
        <v>84</v>
      </c>
      <c r="B37" s="120" t="s">
        <v>85</v>
      </c>
      <c r="C37" s="59"/>
      <c r="D37" s="31" t="s">
        <v>40</v>
      </c>
      <c r="E37" s="86"/>
      <c r="F37" s="61" t="s">
        <v>54</v>
      </c>
      <c r="G37" s="61" t="s">
        <v>61</v>
      </c>
      <c r="H37" s="62" t="s">
        <v>86</v>
      </c>
      <c r="I37" s="63">
        <v>116287.879</v>
      </c>
      <c r="J37" s="63">
        <v>0</v>
      </c>
      <c r="K37" s="63">
        <v>0</v>
      </c>
      <c r="M37" s="55"/>
      <c r="N37" s="55"/>
      <c r="O37" s="55"/>
      <c r="P37" s="55"/>
      <c r="Q37" s="55"/>
      <c r="R37" s="55"/>
      <c r="S37" s="57"/>
      <c r="T37" s="57"/>
    </row>
    <row customFormat="1" ht="47.25" customHeight="1" r="38" s="16">
      <c r="A38" s="31"/>
      <c r="B38" s="58" t="s">
        <v>87</v>
      </c>
      <c r="C38" s="59"/>
      <c r="D38" s="31" t="s">
        <v>40</v>
      </c>
      <c r="E38" s="31" t="s">
        <v>26</v>
      </c>
      <c r="F38" s="121" t="s">
        <v>26</v>
      </c>
      <c r="G38" s="61" t="s">
        <v>33</v>
      </c>
      <c r="H38" s="121" t="s">
        <v>26</v>
      </c>
      <c r="I38" s="64" t="s">
        <v>26</v>
      </c>
      <c r="J38" s="64" t="s">
        <v>26</v>
      </c>
      <c r="K38" s="64" t="s">
        <v>26</v>
      </c>
      <c r="M38" s="55"/>
      <c r="N38" s="55"/>
      <c r="O38" s="55"/>
      <c r="P38" s="55"/>
      <c r="Q38" s="55"/>
      <c r="R38" s="55"/>
      <c r="S38" s="57"/>
      <c r="T38" s="57"/>
    </row>
    <row customFormat="1" ht="52.5" customHeight="1" hidden="1" r="39" s="122">
      <c r="A39" s="123"/>
      <c r="B39" s="124" t="s">
        <v>88</v>
      </c>
      <c r="C39" s="125"/>
      <c r="D39" s="123" t="s">
        <v>40</v>
      </c>
      <c r="E39" s="123" t="s">
        <v>26</v>
      </c>
      <c r="F39" s="126" t="s">
        <v>26</v>
      </c>
      <c r="G39" s="127" t="s">
        <v>89</v>
      </c>
      <c r="H39" s="126" t="s">
        <v>26</v>
      </c>
      <c r="I39" s="128" t="s">
        <v>26</v>
      </c>
      <c r="J39" s="129" t="s">
        <v>26</v>
      </c>
      <c r="K39" s="129" t="s">
        <v>26</v>
      </c>
      <c r="M39" s="130"/>
      <c r="N39" s="130"/>
      <c r="O39" s="130"/>
      <c r="P39" s="130"/>
      <c r="Q39" s="130"/>
      <c r="R39" s="130"/>
      <c r="S39" s="131"/>
      <c r="T39" s="131"/>
    </row>
    <row customFormat="1" ht="57" customHeight="1" hidden="1" r="40" s="122">
      <c r="A40" s="132"/>
      <c r="B40" s="133" t="s">
        <v>90</v>
      </c>
      <c r="C40" s="134"/>
      <c r="D40" s="135" t="s">
        <v>73</v>
      </c>
      <c r="E40" s="135" t="s">
        <v>26</v>
      </c>
      <c r="F40" s="136" t="s">
        <v>26</v>
      </c>
      <c r="G40" s="137" t="s">
        <v>61</v>
      </c>
      <c r="H40" s="136" t="s">
        <v>26</v>
      </c>
      <c r="I40" s="138" t="s">
        <v>26</v>
      </c>
      <c r="J40" s="138" t="s">
        <v>26</v>
      </c>
      <c r="K40" s="138" t="s">
        <v>26</v>
      </c>
      <c r="M40" s="130"/>
      <c r="N40" s="130"/>
      <c r="O40" s="130"/>
      <c r="P40" s="130"/>
      <c r="Q40" s="130"/>
      <c r="R40" s="130"/>
      <c r="S40" s="131"/>
      <c r="T40" s="131"/>
    </row>
    <row customFormat="1" ht="49.5" customHeight="1" hidden="1" r="41" s="16">
      <c r="A41" s="139" t="s">
        <v>91</v>
      </c>
      <c r="B41" s="140" t="s">
        <v>92</v>
      </c>
      <c r="C41" s="141"/>
      <c r="D41" s="139" t="s">
        <v>93</v>
      </c>
      <c r="E41" s="142" t="s">
        <v>94</v>
      </c>
      <c r="F41" s="143" t="s">
        <v>95</v>
      </c>
      <c r="G41" s="143" t="s">
        <v>89</v>
      </c>
      <c r="H41" s="139" t="s">
        <v>26</v>
      </c>
      <c r="I41" s="53">
        <f>SUM(I42)</f>
        <v>0</v>
      </c>
      <c r="J41" s="144">
        <f>SUM(J42)</f>
        <v>0</v>
      </c>
      <c r="K41" s="144">
        <f>SUM(K42)</f>
        <v>0</v>
      </c>
      <c r="M41" s="55"/>
      <c r="N41" s="55"/>
      <c r="O41" s="55"/>
      <c r="P41" s="55"/>
      <c r="Q41" s="56"/>
      <c r="R41" s="56"/>
      <c r="S41" s="57"/>
      <c r="T41" s="56"/>
      <c r="U41" s="57"/>
      <c r="V41" s="57"/>
    </row>
    <row customFormat="1" ht="51" customHeight="1" hidden="1" r="42" s="122">
      <c r="A42" s="123" t="s">
        <v>96</v>
      </c>
      <c r="B42" s="124" t="s">
        <v>97</v>
      </c>
      <c r="C42" s="125"/>
      <c r="D42" s="123" t="s">
        <v>40</v>
      </c>
      <c r="E42" s="145" t="s">
        <v>98</v>
      </c>
      <c r="F42" s="127" t="s">
        <v>95</v>
      </c>
      <c r="G42" s="127" t="s">
        <v>89</v>
      </c>
      <c r="H42" s="146" t="s">
        <v>99</v>
      </c>
      <c r="I42" s="76">
        <v>0</v>
      </c>
      <c r="J42" s="147">
        <v>0</v>
      </c>
      <c r="K42" s="147">
        <v>0</v>
      </c>
      <c r="M42" s="130"/>
      <c r="N42" s="130"/>
      <c r="O42" s="130"/>
      <c r="P42" s="130"/>
      <c r="Q42" s="130"/>
      <c r="R42" s="130"/>
      <c r="S42" s="131"/>
      <c r="T42" s="130"/>
      <c r="U42" s="131"/>
      <c r="V42" s="131"/>
    </row>
    <row customFormat="1" ht="44.25" customHeight="1" hidden="1" r="43" s="122">
      <c r="A43" s="123"/>
      <c r="B43" s="124" t="s">
        <v>100</v>
      </c>
      <c r="C43" s="125" t="s">
        <v>32</v>
      </c>
      <c r="D43" s="123" t="s">
        <v>40</v>
      </c>
      <c r="E43" s="123" t="s">
        <v>26</v>
      </c>
      <c r="F43" s="126" t="s">
        <v>26</v>
      </c>
      <c r="G43" s="127" t="s">
        <v>101</v>
      </c>
      <c r="H43" s="126" t="s">
        <v>26</v>
      </c>
      <c r="I43" s="128" t="s">
        <v>26</v>
      </c>
      <c r="J43" s="129" t="s">
        <v>26</v>
      </c>
      <c r="K43" s="129" t="s">
        <v>26</v>
      </c>
      <c r="M43" s="130"/>
      <c r="N43" s="130"/>
      <c r="O43" s="130"/>
      <c r="P43" s="130"/>
      <c r="Q43" s="130"/>
      <c r="R43" s="130"/>
      <c r="S43" s="131"/>
      <c r="T43" s="130"/>
      <c r="U43" s="131"/>
      <c r="V43" s="131"/>
    </row>
    <row customFormat="1" ht="51" customHeight="1" r="44" s="16">
      <c r="A44" s="105" t="s">
        <v>102</v>
      </c>
      <c r="B44" s="106" t="s">
        <v>103</v>
      </c>
      <c r="C44" s="107"/>
      <c r="D44" s="48" t="s">
        <v>104</v>
      </c>
      <c r="E44" s="148" t="s">
        <v>105</v>
      </c>
      <c r="F44" s="52" t="s">
        <v>106</v>
      </c>
      <c r="G44" s="52" t="s">
        <v>25</v>
      </c>
      <c r="H44" s="48" t="s">
        <v>26</v>
      </c>
      <c r="I44" s="149">
        <f>I47+I48</f>
        <v>0</v>
      </c>
      <c r="J44" s="149">
        <f>J47+J48</f>
        <v>565810.86499999999</v>
      </c>
      <c r="K44" s="149">
        <f>K47+K48</f>
        <v>613590.19999999995</v>
      </c>
      <c r="M44" s="55"/>
      <c r="N44" s="55"/>
      <c r="O44" s="55"/>
      <c r="P44" s="55"/>
      <c r="Q44" s="55"/>
      <c r="R44" s="55"/>
      <c r="S44" s="57"/>
      <c r="T44" s="55"/>
      <c r="U44" s="57"/>
      <c r="V44" s="57"/>
    </row>
    <row customFormat="1" ht="43.899999999999999" customHeight="1" r="45" s="16">
      <c r="A45" s="111"/>
      <c r="B45" s="112"/>
      <c r="C45" s="113"/>
      <c r="D45" s="48" t="s">
        <v>107</v>
      </c>
      <c r="E45" s="150" t="s">
        <v>108</v>
      </c>
      <c r="F45" s="52" t="s">
        <v>54</v>
      </c>
      <c r="G45" s="52" t="s">
        <v>61</v>
      </c>
      <c r="H45" s="48" t="s">
        <v>26</v>
      </c>
      <c r="I45" s="149">
        <f>I46</f>
        <v>10000</v>
      </c>
      <c r="J45" s="149">
        <f>J46</f>
        <v>0</v>
      </c>
      <c r="K45" s="149">
        <f>K46</f>
        <v>0</v>
      </c>
      <c r="L45" s="122"/>
      <c r="M45" s="55"/>
      <c r="N45" s="55"/>
      <c r="O45" s="55"/>
      <c r="P45" s="55"/>
      <c r="Q45" s="55"/>
      <c r="R45" s="55"/>
      <c r="S45" s="57"/>
      <c r="T45" s="55"/>
      <c r="U45" s="57"/>
      <c r="V45" s="57"/>
    </row>
    <row customFormat="1" ht="55.899999999999999" customHeight="1" r="46" s="16">
      <c r="A46" s="31" t="s">
        <v>109</v>
      </c>
      <c r="B46" s="58" t="s">
        <v>110</v>
      </c>
      <c r="C46" s="59"/>
      <c r="D46" s="31" t="s">
        <v>40</v>
      </c>
      <c r="E46" s="151" t="s">
        <v>108</v>
      </c>
      <c r="F46" s="61" t="s">
        <v>54</v>
      </c>
      <c r="G46" s="152" t="s">
        <v>61</v>
      </c>
      <c r="H46" s="64" t="s">
        <v>111</v>
      </c>
      <c r="I46" s="77">
        <v>10000</v>
      </c>
      <c r="J46" s="77">
        <v>0</v>
      </c>
      <c r="K46" s="77">
        <v>0</v>
      </c>
      <c r="M46" s="55"/>
      <c r="N46" s="55"/>
      <c r="O46" s="55"/>
      <c r="P46" s="55"/>
      <c r="Q46" s="55"/>
      <c r="R46" s="55"/>
      <c r="S46" s="57"/>
      <c r="T46" s="55"/>
      <c r="U46" s="57"/>
      <c r="V46" s="57"/>
    </row>
    <row customFormat="1" ht="51" customHeight="1" r="47" s="16">
      <c r="A47" s="31" t="s">
        <v>112</v>
      </c>
      <c r="B47" s="79" t="s">
        <v>113</v>
      </c>
      <c r="C47" s="59"/>
      <c r="D47" s="78" t="s">
        <v>114</v>
      </c>
      <c r="E47" s="78" t="s">
        <v>115</v>
      </c>
      <c r="F47" s="61" t="s">
        <v>116</v>
      </c>
      <c r="G47" s="61" t="s">
        <v>25</v>
      </c>
      <c r="H47" s="64" t="s">
        <v>117</v>
      </c>
      <c r="I47" s="77">
        <v>0</v>
      </c>
      <c r="J47" s="77">
        <v>565810.86499999999</v>
      </c>
      <c r="K47" s="77">
        <v>613590.19999999995</v>
      </c>
      <c r="M47" s="55"/>
      <c r="N47" s="55"/>
      <c r="O47" s="55"/>
      <c r="P47" s="55"/>
      <c r="Q47" s="55"/>
      <c r="R47" s="55"/>
      <c r="S47" s="57"/>
      <c r="T47" s="55"/>
      <c r="U47" s="57"/>
      <c r="V47" s="57"/>
    </row>
    <row customFormat="1" ht="24" customHeight="1" hidden="1" r="48" s="16">
      <c r="A48" s="31"/>
      <c r="B48" s="87"/>
      <c r="C48" s="59"/>
      <c r="D48" s="86"/>
      <c r="E48" s="82"/>
      <c r="F48" s="61" t="s">
        <v>116</v>
      </c>
      <c r="G48" s="61" t="s">
        <v>25</v>
      </c>
      <c r="H48" s="64" t="s">
        <v>118</v>
      </c>
      <c r="I48" s="77">
        <v>0</v>
      </c>
      <c r="J48" s="77">
        <v>0</v>
      </c>
      <c r="K48" s="77">
        <v>0</v>
      </c>
      <c r="M48" s="55"/>
      <c r="N48" s="55"/>
      <c r="O48" s="55"/>
      <c r="P48" s="55"/>
      <c r="Q48" s="55"/>
      <c r="R48" s="55"/>
      <c r="S48" s="57"/>
      <c r="T48" s="55"/>
      <c r="U48" s="57"/>
      <c r="V48" s="57"/>
    </row>
    <row customFormat="1" ht="50.450000000000003" customHeight="1" r="49" s="16">
      <c r="A49" s="31"/>
      <c r="B49" s="58" t="s">
        <v>119</v>
      </c>
      <c r="C49" s="59" t="s">
        <v>32</v>
      </c>
      <c r="D49" s="31" t="s">
        <v>40</v>
      </c>
      <c r="E49" s="31" t="s">
        <v>26</v>
      </c>
      <c r="F49" s="61" t="s">
        <v>26</v>
      </c>
      <c r="G49" s="152" t="s">
        <v>120</v>
      </c>
      <c r="H49" s="31" t="s">
        <v>26</v>
      </c>
      <c r="I49" s="75" t="s">
        <v>26</v>
      </c>
      <c r="J49" s="75" t="s">
        <v>26</v>
      </c>
      <c r="K49" s="75" t="s">
        <v>26</v>
      </c>
      <c r="M49" s="55"/>
      <c r="N49" s="55"/>
      <c r="O49" s="55"/>
      <c r="P49" s="55"/>
      <c r="Q49" s="55"/>
      <c r="R49" s="55"/>
      <c r="S49" s="57"/>
      <c r="T49" s="55"/>
      <c r="U49" s="57"/>
      <c r="V49" s="57"/>
    </row>
    <row customFormat="1" ht="55.899999999999999" customHeight="1" r="50" s="16">
      <c r="A50" s="31"/>
      <c r="B50" s="58" t="s">
        <v>121</v>
      </c>
      <c r="C50" s="59"/>
      <c r="D50" s="31" t="s">
        <v>114</v>
      </c>
      <c r="E50" s="31" t="s">
        <v>26</v>
      </c>
      <c r="F50" s="61" t="s">
        <v>26</v>
      </c>
      <c r="G50" s="152" t="s">
        <v>122</v>
      </c>
      <c r="H50" s="31" t="s">
        <v>26</v>
      </c>
      <c r="I50" s="75" t="s">
        <v>26</v>
      </c>
      <c r="J50" s="75" t="s">
        <v>26</v>
      </c>
      <c r="K50" s="75" t="s">
        <v>26</v>
      </c>
      <c r="M50" s="55"/>
      <c r="N50" s="55"/>
      <c r="O50" s="55"/>
      <c r="P50" s="55"/>
      <c r="Q50" s="55"/>
      <c r="R50" s="55"/>
      <c r="S50" s="57"/>
      <c r="T50" s="55"/>
      <c r="U50" s="57"/>
      <c r="V50" s="57"/>
    </row>
    <row customFormat="1" ht="46.5" customHeight="1" r="51" s="16">
      <c r="A51" s="48" t="s">
        <v>123</v>
      </c>
      <c r="B51" s="49" t="s">
        <v>124</v>
      </c>
      <c r="C51" s="50"/>
      <c r="D51" s="48" t="s">
        <v>36</v>
      </c>
      <c r="E51" s="148" t="s">
        <v>125</v>
      </c>
      <c r="F51" s="52" t="s">
        <v>54</v>
      </c>
      <c r="G51" s="52" t="s">
        <v>25</v>
      </c>
      <c r="H51" s="48" t="s">
        <v>26</v>
      </c>
      <c r="I51" s="149">
        <f>I52</f>
        <v>100</v>
      </c>
      <c r="J51" s="149">
        <v>100</v>
      </c>
      <c r="K51" s="149">
        <v>100</v>
      </c>
      <c r="L51" s="122"/>
      <c r="M51" s="55"/>
      <c r="N51" s="55"/>
      <c r="O51" s="55"/>
      <c r="P51" s="55"/>
      <c r="Q51" s="56"/>
      <c r="R51" s="56"/>
      <c r="S51" s="57"/>
      <c r="T51" s="55"/>
      <c r="U51" s="57"/>
      <c r="V51" s="57"/>
    </row>
    <row customFormat="1" ht="48.75" customHeight="1" r="52" s="16">
      <c r="A52" s="31" t="s">
        <v>126</v>
      </c>
      <c r="B52" s="58" t="s">
        <v>127</v>
      </c>
      <c r="C52" s="59"/>
      <c r="D52" s="31" t="s">
        <v>40</v>
      </c>
      <c r="E52" s="153" t="s">
        <v>125</v>
      </c>
      <c r="F52" s="61" t="s">
        <v>54</v>
      </c>
      <c r="G52" s="61" t="s">
        <v>25</v>
      </c>
      <c r="H52" s="64" t="s">
        <v>128</v>
      </c>
      <c r="I52" s="76">
        <v>100</v>
      </c>
      <c r="J52" s="63">
        <v>100</v>
      </c>
      <c r="K52" s="63">
        <v>100</v>
      </c>
      <c r="M52" s="55"/>
      <c r="N52" s="55"/>
      <c r="O52" s="55"/>
      <c r="P52" s="55"/>
      <c r="Q52" s="55"/>
      <c r="R52" s="55"/>
      <c r="S52" s="57"/>
      <c r="T52" s="55"/>
      <c r="U52" s="57"/>
      <c r="V52" s="57"/>
    </row>
    <row customFormat="1" ht="47.25" customHeight="1" r="53" s="16">
      <c r="A53" s="31"/>
      <c r="B53" s="154" t="s">
        <v>129</v>
      </c>
      <c r="C53" s="59" t="s">
        <v>32</v>
      </c>
      <c r="D53" s="31" t="s">
        <v>40</v>
      </c>
      <c r="E53" s="31" t="s">
        <v>26</v>
      </c>
      <c r="F53" s="121" t="s">
        <v>26</v>
      </c>
      <c r="G53" s="61" t="s">
        <v>33</v>
      </c>
      <c r="H53" s="121" t="s">
        <v>26</v>
      </c>
      <c r="I53" s="64" t="s">
        <v>26</v>
      </c>
      <c r="J53" s="64" t="s">
        <v>26</v>
      </c>
      <c r="K53" s="64" t="s">
        <v>26</v>
      </c>
      <c r="M53" s="55"/>
      <c r="N53" s="55"/>
      <c r="O53" s="55"/>
      <c r="P53" s="55"/>
      <c r="Q53" s="55"/>
      <c r="R53" s="55"/>
      <c r="S53" s="57"/>
      <c r="T53" s="55"/>
      <c r="U53" s="57"/>
      <c r="V53" s="57"/>
    </row>
    <row customFormat="1" ht="26.25" customHeight="1" r="54" s="155">
      <c r="A54" s="156" t="s">
        <v>130</v>
      </c>
      <c r="B54" s="157" t="s">
        <v>131</v>
      </c>
      <c r="C54" s="158" t="s">
        <v>17</v>
      </c>
      <c r="D54" s="156" t="s">
        <v>17</v>
      </c>
      <c r="E54" s="156" t="s">
        <v>17</v>
      </c>
      <c r="F54" s="158" t="s">
        <v>17</v>
      </c>
      <c r="G54" s="158" t="s">
        <v>17</v>
      </c>
      <c r="H54" s="158" t="s">
        <v>17</v>
      </c>
      <c r="I54" s="159">
        <f>I55+I65+I70+I76+I81+I84</f>
        <v>460150.95500000007</v>
      </c>
      <c r="J54" s="159">
        <f>J55+J65+J70+J76+J81+J84</f>
        <v>443640.54099999997</v>
      </c>
      <c r="K54" s="159">
        <f>K55+K65+K70+K76+K81+K84</f>
        <v>497866.16700000002</v>
      </c>
      <c r="M54" s="55"/>
      <c r="N54" s="55"/>
      <c r="O54" s="55"/>
      <c r="P54" s="55"/>
      <c r="Q54" s="55"/>
      <c r="R54" s="55"/>
      <c r="S54" s="57"/>
      <c r="T54" s="57"/>
      <c r="U54" s="57"/>
      <c r="V54" s="57"/>
    </row>
    <row customFormat="1" ht="73.900000000000006" customHeight="1" r="55" s="16">
      <c r="A55" s="160" t="s">
        <v>132</v>
      </c>
      <c r="B55" s="161" t="s">
        <v>133</v>
      </c>
      <c r="C55" s="162"/>
      <c r="D55" s="160" t="s">
        <v>134</v>
      </c>
      <c r="E55" s="163" t="s">
        <v>135</v>
      </c>
      <c r="F55" s="164" t="s">
        <v>24</v>
      </c>
      <c r="G55" s="164" t="s">
        <v>25</v>
      </c>
      <c r="H55" s="160" t="s">
        <v>26</v>
      </c>
      <c r="I55" s="165">
        <f>SUM(I56:I63)</f>
        <v>345198.63800000004</v>
      </c>
      <c r="J55" s="165">
        <f>SUM(J56:J63)</f>
        <v>295646.35399999999</v>
      </c>
      <c r="K55" s="165">
        <f>SUM(K56:K63)</f>
        <v>295647.49099999998</v>
      </c>
      <c r="L55" s="166"/>
      <c r="M55" s="55"/>
      <c r="N55" s="55"/>
      <c r="O55" s="55"/>
      <c r="P55" s="55"/>
      <c r="Q55" s="55"/>
      <c r="R55" s="55"/>
      <c r="S55" s="57"/>
      <c r="T55" s="57"/>
    </row>
    <row customFormat="1" ht="44.25" customHeight="1" r="56" s="16">
      <c r="A56" s="78" t="s">
        <v>136</v>
      </c>
      <c r="B56" s="79" t="s">
        <v>137</v>
      </c>
      <c r="C56" s="80"/>
      <c r="D56" s="78" t="s">
        <v>40</v>
      </c>
      <c r="E56" s="78" t="s">
        <v>138</v>
      </c>
      <c r="F56" s="61" t="s">
        <v>54</v>
      </c>
      <c r="G56" s="61" t="s">
        <v>25</v>
      </c>
      <c r="H56" s="75" t="s">
        <v>139</v>
      </c>
      <c r="I56" s="63">
        <v>324188.75699999998</v>
      </c>
      <c r="J56" s="63">
        <v>288587.09700000001</v>
      </c>
      <c r="K56" s="63">
        <v>288587.09700000001</v>
      </c>
      <c r="L56" s="167"/>
      <c r="M56" s="55"/>
      <c r="N56" s="55"/>
      <c r="O56" s="168"/>
      <c r="P56" s="55"/>
      <c r="Q56" s="55"/>
      <c r="R56" s="57"/>
      <c r="S56" s="169"/>
      <c r="T56" s="169"/>
    </row>
    <row customFormat="1" ht="33" customHeight="1" r="57" s="16">
      <c r="A57" s="86"/>
      <c r="B57" s="87"/>
      <c r="C57" s="88"/>
      <c r="D57" s="86"/>
      <c r="E57" s="86"/>
      <c r="F57" s="61" t="s">
        <v>54</v>
      </c>
      <c r="G57" s="61" t="s">
        <v>25</v>
      </c>
      <c r="H57" s="75" t="s">
        <v>140</v>
      </c>
      <c r="I57" s="63">
        <v>1016.4</v>
      </c>
      <c r="J57" s="63">
        <v>0</v>
      </c>
      <c r="K57" s="63">
        <v>0</v>
      </c>
      <c r="L57" s="167"/>
      <c r="M57" s="55"/>
      <c r="N57" s="55"/>
      <c r="O57" s="168"/>
      <c r="P57" s="55"/>
      <c r="Q57" s="55"/>
      <c r="R57" s="57"/>
      <c r="S57" s="169"/>
      <c r="T57" s="169"/>
    </row>
    <row customFormat="1" ht="51.75" customHeight="1" r="58" s="16">
      <c r="A58" s="31" t="s">
        <v>141</v>
      </c>
      <c r="B58" s="58" t="s">
        <v>142</v>
      </c>
      <c r="C58" s="59"/>
      <c r="D58" s="31" t="s">
        <v>40</v>
      </c>
      <c r="E58" s="60" t="s">
        <v>49</v>
      </c>
      <c r="F58" s="61" t="s">
        <v>54</v>
      </c>
      <c r="G58" s="61" t="s">
        <v>25</v>
      </c>
      <c r="H58" s="75" t="s">
        <v>139</v>
      </c>
      <c r="I58" s="63">
        <v>525</v>
      </c>
      <c r="J58" s="77">
        <v>525</v>
      </c>
      <c r="K58" s="77">
        <v>525</v>
      </c>
      <c r="L58" s="167"/>
      <c r="O58" s="170"/>
      <c r="T58" s="55"/>
    </row>
    <row customFormat="1" ht="44.25" customHeight="1" r="59" s="16">
      <c r="A59" s="31" t="s">
        <v>143</v>
      </c>
      <c r="B59" s="58" t="s">
        <v>144</v>
      </c>
      <c r="C59" s="171"/>
      <c r="D59" s="31" t="s">
        <v>40</v>
      </c>
      <c r="E59" s="60" t="s">
        <v>145</v>
      </c>
      <c r="F59" s="61" t="s">
        <v>54</v>
      </c>
      <c r="G59" s="61" t="s">
        <v>25</v>
      </c>
      <c r="H59" s="75" t="s">
        <v>146</v>
      </c>
      <c r="I59" s="63">
        <v>3700</v>
      </c>
      <c r="J59" s="63">
        <v>137.36000000000001</v>
      </c>
      <c r="K59" s="63">
        <v>137.36000000000001</v>
      </c>
      <c r="L59" s="167"/>
      <c r="M59" s="55"/>
      <c r="N59" s="55"/>
      <c r="O59" s="168"/>
      <c r="P59" s="55"/>
      <c r="Q59" s="55"/>
      <c r="R59" s="57"/>
      <c r="S59" s="57"/>
      <c r="T59" s="57"/>
    </row>
    <row customFormat="1" ht="44.25" customHeight="1" r="60" s="16">
      <c r="A60" s="31" t="s">
        <v>147</v>
      </c>
      <c r="B60" s="58" t="s">
        <v>148</v>
      </c>
      <c r="C60" s="59"/>
      <c r="D60" s="31" t="s">
        <v>40</v>
      </c>
      <c r="E60" s="172" t="s">
        <v>149</v>
      </c>
      <c r="F60" s="61" t="s">
        <v>54</v>
      </c>
      <c r="G60" s="61" t="s">
        <v>25</v>
      </c>
      <c r="H60" s="75" t="s">
        <v>150</v>
      </c>
      <c r="I60" s="63">
        <v>120</v>
      </c>
      <c r="J60" s="77">
        <v>120</v>
      </c>
      <c r="K60" s="77">
        <v>120</v>
      </c>
      <c r="M60" s="55"/>
      <c r="N60" s="55"/>
      <c r="O60" s="55"/>
      <c r="P60" s="55"/>
      <c r="Q60" s="55"/>
      <c r="R60" s="57"/>
      <c r="S60" s="57"/>
      <c r="T60" s="57"/>
    </row>
    <row customFormat="1" ht="46.5" customHeight="1" r="61" s="16">
      <c r="A61" s="31" t="s">
        <v>151</v>
      </c>
      <c r="B61" s="58" t="s">
        <v>152</v>
      </c>
      <c r="C61" s="59"/>
      <c r="D61" s="31" t="s">
        <v>40</v>
      </c>
      <c r="E61" s="172" t="s">
        <v>153</v>
      </c>
      <c r="F61" s="61" t="s">
        <v>54</v>
      </c>
      <c r="G61" s="61" t="s">
        <v>25</v>
      </c>
      <c r="H61" s="75" t="s">
        <v>154</v>
      </c>
      <c r="I61" s="63">
        <v>13888.825000000001</v>
      </c>
      <c r="J61" s="63">
        <v>5500</v>
      </c>
      <c r="K61" s="63">
        <v>5505.8500000000004</v>
      </c>
      <c r="L61" s="167"/>
    </row>
    <row customFormat="1" ht="48" customHeight="1" r="62" s="16">
      <c r="A62" s="78" t="s">
        <v>155</v>
      </c>
      <c r="B62" s="58" t="s">
        <v>156</v>
      </c>
      <c r="C62" s="59"/>
      <c r="D62" s="31" t="s">
        <v>40</v>
      </c>
      <c r="E62" s="60" t="s">
        <v>49</v>
      </c>
      <c r="F62" s="61" t="s">
        <v>54</v>
      </c>
      <c r="G62" s="61" t="s">
        <v>25</v>
      </c>
      <c r="H62" s="75" t="s">
        <v>157</v>
      </c>
      <c r="I62" s="90">
        <v>861.26499999999999</v>
      </c>
      <c r="J62" s="77">
        <v>776.89700000000005</v>
      </c>
      <c r="K62" s="77">
        <v>772.18399999999997</v>
      </c>
      <c r="L62" s="167"/>
      <c r="M62" s="55"/>
      <c r="N62" s="55"/>
      <c r="O62" s="55"/>
      <c r="P62" s="55"/>
      <c r="Q62" s="55"/>
      <c r="R62" s="55"/>
      <c r="S62" s="55"/>
      <c r="T62" s="55"/>
      <c r="U62" s="55"/>
      <c r="V62" s="55"/>
    </row>
    <row customFormat="1" ht="51" customHeight="1" r="63" s="16">
      <c r="A63" s="86"/>
      <c r="B63" s="58" t="s">
        <v>158</v>
      </c>
      <c r="C63" s="59"/>
      <c r="D63" s="31" t="s">
        <v>40</v>
      </c>
      <c r="E63" s="173" t="s">
        <v>49</v>
      </c>
      <c r="F63" s="61" t="s">
        <v>54</v>
      </c>
      <c r="G63" s="61" t="s">
        <v>61</v>
      </c>
      <c r="H63" s="75" t="s">
        <v>159</v>
      </c>
      <c r="I63" s="90">
        <v>898.39099999999996</v>
      </c>
      <c r="J63" s="77">
        <v>0</v>
      </c>
      <c r="K63" s="77">
        <v>0</v>
      </c>
      <c r="L63" s="167"/>
      <c r="M63" s="55"/>
      <c r="N63" s="55"/>
      <c r="O63" s="55"/>
      <c r="P63" s="55"/>
      <c r="Q63" s="55"/>
      <c r="R63" s="55"/>
      <c r="S63" s="55"/>
      <c r="T63" s="55"/>
      <c r="U63" s="55"/>
      <c r="V63" s="55"/>
    </row>
    <row customFormat="1" ht="46.5" customHeight="1" r="64" s="16">
      <c r="A64" s="31"/>
      <c r="B64" s="58" t="s">
        <v>160</v>
      </c>
      <c r="C64" s="59"/>
      <c r="D64" s="31" t="s">
        <v>40</v>
      </c>
      <c r="E64" s="86" t="s">
        <v>26</v>
      </c>
      <c r="F64" s="61" t="s">
        <v>26</v>
      </c>
      <c r="G64" s="61" t="s">
        <v>33</v>
      </c>
      <c r="H64" s="31" t="s">
        <v>26</v>
      </c>
      <c r="I64" s="75" t="s">
        <v>26</v>
      </c>
      <c r="J64" s="75" t="s">
        <v>26</v>
      </c>
      <c r="K64" s="75" t="s">
        <v>26</v>
      </c>
      <c r="L64" s="167"/>
      <c r="M64" s="55"/>
      <c r="N64" s="55"/>
      <c r="O64" s="55"/>
      <c r="P64" s="55"/>
      <c r="Q64" s="55"/>
      <c r="R64" s="55"/>
      <c r="S64" s="55"/>
      <c r="T64" s="55"/>
      <c r="U64" s="55"/>
      <c r="V64" s="55"/>
    </row>
    <row customFormat="1" ht="50.25" customHeight="1" r="65" s="16">
      <c r="A65" s="160" t="s">
        <v>161</v>
      </c>
      <c r="B65" s="161" t="s">
        <v>162</v>
      </c>
      <c r="C65" s="162"/>
      <c r="D65" s="160" t="s">
        <v>134</v>
      </c>
      <c r="E65" s="163" t="s">
        <v>163</v>
      </c>
      <c r="F65" s="164" t="s">
        <v>24</v>
      </c>
      <c r="G65" s="164" t="s">
        <v>25</v>
      </c>
      <c r="H65" s="160" t="s">
        <v>26</v>
      </c>
      <c r="I65" s="165">
        <f>SUM(I66:I67)</f>
        <v>23224.258000000002</v>
      </c>
      <c r="J65" s="165">
        <f>SUM(J66:J67)</f>
        <v>21199.830999999998</v>
      </c>
      <c r="K65" s="165">
        <f>SUM(K66:K67)</f>
        <v>21199.830999999998</v>
      </c>
      <c r="L65" s="122"/>
      <c r="M65" s="55"/>
      <c r="N65" s="55"/>
      <c r="O65" s="55"/>
    </row>
    <row customFormat="1" ht="47.25" customHeight="1" r="66" s="16">
      <c r="A66" s="31" t="s">
        <v>164</v>
      </c>
      <c r="B66" s="58" t="s">
        <v>165</v>
      </c>
      <c r="C66" s="59"/>
      <c r="D66" s="31" t="s">
        <v>40</v>
      </c>
      <c r="E66" s="60" t="s">
        <v>49</v>
      </c>
      <c r="F66" s="61" t="s">
        <v>54</v>
      </c>
      <c r="G66" s="61" t="s">
        <v>61</v>
      </c>
      <c r="H66" s="75" t="s">
        <v>166</v>
      </c>
      <c r="I66" s="63">
        <v>500</v>
      </c>
      <c r="J66" s="63">
        <v>0</v>
      </c>
      <c r="K66" s="63">
        <v>0</v>
      </c>
      <c r="M66" s="55"/>
      <c r="N66" s="55"/>
      <c r="O66" s="55"/>
      <c r="P66" s="55"/>
      <c r="Q66" s="55"/>
      <c r="R66" s="57"/>
      <c r="S66" s="57"/>
      <c r="T66" s="57"/>
    </row>
    <row customFormat="1" ht="66" customHeight="1" r="67" s="16">
      <c r="A67" s="31" t="s">
        <v>167</v>
      </c>
      <c r="B67" s="58" t="s">
        <v>168</v>
      </c>
      <c r="C67" s="59"/>
      <c r="D67" s="31" t="s">
        <v>40</v>
      </c>
      <c r="E67" s="60" t="s">
        <v>76</v>
      </c>
      <c r="F67" s="61" t="s">
        <v>54</v>
      </c>
      <c r="G67" s="61" t="s">
        <v>25</v>
      </c>
      <c r="H67" s="75" t="s">
        <v>169</v>
      </c>
      <c r="I67" s="63">
        <v>22724.258000000002</v>
      </c>
      <c r="J67" s="63">
        <v>21199.830999999998</v>
      </c>
      <c r="K67" s="63">
        <v>21199.830999999998</v>
      </c>
      <c r="M67" s="55"/>
      <c r="N67" s="55"/>
      <c r="O67" s="55"/>
      <c r="P67" s="55"/>
      <c r="Q67" s="55"/>
      <c r="R67" s="57"/>
      <c r="S67" s="57"/>
      <c r="T67" s="57"/>
    </row>
    <row customFormat="1" ht="48.75" customHeight="1" r="68" s="16">
      <c r="A68" s="31"/>
      <c r="B68" s="154" t="s">
        <v>170</v>
      </c>
      <c r="C68" s="174"/>
      <c r="D68" s="175" t="s">
        <v>40</v>
      </c>
      <c r="E68" s="175" t="s">
        <v>26</v>
      </c>
      <c r="F68" s="152" t="s">
        <v>26</v>
      </c>
      <c r="G68" s="152" t="s">
        <v>61</v>
      </c>
      <c r="H68" s="176" t="s">
        <v>26</v>
      </c>
      <c r="I68" s="128" t="s">
        <v>26</v>
      </c>
      <c r="J68" s="128" t="s">
        <v>26</v>
      </c>
      <c r="K68" s="128" t="s">
        <v>26</v>
      </c>
      <c r="M68" s="55"/>
      <c r="N68" s="55"/>
      <c r="O68" s="55"/>
      <c r="P68" s="55"/>
      <c r="Q68" s="55"/>
      <c r="R68" s="57"/>
      <c r="S68" s="57"/>
      <c r="T68" s="57"/>
    </row>
    <row customFormat="1" ht="43.5" customHeight="1" r="69" s="16">
      <c r="A69" s="31"/>
      <c r="B69" s="58" t="s">
        <v>171</v>
      </c>
      <c r="C69" s="59"/>
      <c r="D69" s="31" t="s">
        <v>40</v>
      </c>
      <c r="E69" s="31" t="s">
        <v>26</v>
      </c>
      <c r="F69" s="61" t="s">
        <v>26</v>
      </c>
      <c r="G69" s="61" t="s">
        <v>33</v>
      </c>
      <c r="H69" s="121" t="s">
        <v>26</v>
      </c>
      <c r="I69" s="64" t="s">
        <v>26</v>
      </c>
      <c r="J69" s="64" t="s">
        <v>26</v>
      </c>
      <c r="K69" s="64" t="s">
        <v>26</v>
      </c>
    </row>
    <row customFormat="1" ht="138.59999999999999" customHeight="1" r="70" s="16">
      <c r="A70" s="160" t="s">
        <v>172</v>
      </c>
      <c r="B70" s="161" t="s">
        <v>173</v>
      </c>
      <c r="C70" s="162"/>
      <c r="D70" s="160" t="s">
        <v>134</v>
      </c>
      <c r="E70" s="163" t="s">
        <v>174</v>
      </c>
      <c r="F70" s="164" t="s">
        <v>24</v>
      </c>
      <c r="G70" s="164" t="s">
        <v>25</v>
      </c>
      <c r="H70" s="160" t="s">
        <v>26</v>
      </c>
      <c r="I70" s="165">
        <f>SUM(I71:I74)</f>
        <v>73017.101999999999</v>
      </c>
      <c r="J70" s="165">
        <f>SUM(J71:J74)</f>
        <v>64147.665000000001</v>
      </c>
      <c r="K70" s="165">
        <f>SUM(K71:K74)</f>
        <v>64147.665000000001</v>
      </c>
      <c r="M70" s="55"/>
      <c r="N70" s="55"/>
      <c r="O70" s="55"/>
      <c r="P70" s="55"/>
      <c r="Q70" s="55"/>
      <c r="R70" s="57"/>
    </row>
    <row customFormat="1" ht="45" customHeight="1" r="71" s="16">
      <c r="A71" s="78" t="s">
        <v>175</v>
      </c>
      <c r="B71" s="81" t="s">
        <v>176</v>
      </c>
      <c r="C71" s="80"/>
      <c r="D71" s="31" t="s">
        <v>40</v>
      </c>
      <c r="E71" s="78" t="s">
        <v>76</v>
      </c>
      <c r="F71" s="81" t="s">
        <v>54</v>
      </c>
      <c r="G71" s="81" t="s">
        <v>25</v>
      </c>
      <c r="H71" s="75" t="s">
        <v>177</v>
      </c>
      <c r="I71" s="76">
        <v>0.59999999999999998</v>
      </c>
      <c r="J71" s="63">
        <v>0.59999999999999998</v>
      </c>
      <c r="K71" s="63">
        <v>0.59999999999999998</v>
      </c>
      <c r="M71" s="55"/>
      <c r="N71" s="55"/>
      <c r="O71" s="55"/>
      <c r="P71" s="55"/>
      <c r="Q71" s="55"/>
      <c r="R71" s="57"/>
    </row>
    <row customFormat="1" ht="21.75" customHeight="1" r="72" s="16">
      <c r="A72" s="82"/>
      <c r="B72" s="85"/>
      <c r="C72" s="84"/>
      <c r="D72" s="78" t="s">
        <v>40</v>
      </c>
      <c r="E72" s="82"/>
      <c r="F72" s="85"/>
      <c r="G72" s="85"/>
      <c r="H72" s="75" t="s">
        <v>178</v>
      </c>
      <c r="I72" s="76">
        <v>67775.501999999993</v>
      </c>
      <c r="J72" s="63">
        <v>64147.065000000002</v>
      </c>
      <c r="K72" s="63">
        <v>64147.065000000002</v>
      </c>
      <c r="M72" s="55"/>
      <c r="N72" s="55"/>
      <c r="O72" s="55"/>
      <c r="P72" s="55"/>
      <c r="Q72" s="55"/>
      <c r="R72" s="57"/>
    </row>
    <row customFormat="1" ht="18.75" customHeight="1" hidden="1" r="73" s="16">
      <c r="A73" s="86"/>
      <c r="B73" s="89"/>
      <c r="C73" s="88"/>
      <c r="D73" s="86"/>
      <c r="E73" s="86"/>
      <c r="F73" s="85"/>
      <c r="G73" s="85"/>
      <c r="H73" s="75" t="s">
        <v>179</v>
      </c>
      <c r="I73" s="76">
        <v>0</v>
      </c>
      <c r="J73" s="63">
        <v>0</v>
      </c>
      <c r="K73" s="63">
        <v>0</v>
      </c>
      <c r="M73" s="55"/>
      <c r="N73" s="55"/>
      <c r="O73" s="55"/>
      <c r="P73" s="55"/>
      <c r="Q73" s="55"/>
      <c r="R73" s="57"/>
    </row>
    <row customFormat="1" ht="18.75" customHeight="1" r="74" s="16">
      <c r="A74" s="86"/>
      <c r="B74" s="89"/>
      <c r="C74" s="88"/>
      <c r="D74" s="86"/>
      <c r="E74" s="86"/>
      <c r="F74" s="89"/>
      <c r="G74" s="89"/>
      <c r="H74" s="75" t="s">
        <v>180</v>
      </c>
      <c r="I74" s="76">
        <v>5241</v>
      </c>
      <c r="J74" s="63">
        <v>0</v>
      </c>
      <c r="K74" s="63">
        <v>0</v>
      </c>
      <c r="M74" s="55"/>
      <c r="N74" s="55"/>
      <c r="O74" s="55"/>
      <c r="P74" s="55"/>
      <c r="Q74" s="55"/>
      <c r="R74" s="57"/>
    </row>
    <row customFormat="1" ht="53.450000000000003" customHeight="1" r="75" s="177">
      <c r="A75" s="178"/>
      <c r="B75" s="58" t="s">
        <v>181</v>
      </c>
      <c r="C75" s="59"/>
      <c r="D75" s="31" t="s">
        <v>40</v>
      </c>
      <c r="E75" s="31" t="s">
        <v>26</v>
      </c>
      <c r="F75" s="61" t="s">
        <v>26</v>
      </c>
      <c r="G75" s="61" t="s">
        <v>33</v>
      </c>
      <c r="H75" s="121" t="s">
        <v>26</v>
      </c>
      <c r="I75" s="64" t="s">
        <v>26</v>
      </c>
      <c r="J75" s="64" t="s">
        <v>26</v>
      </c>
      <c r="K75" s="64" t="s">
        <v>26</v>
      </c>
    </row>
    <row customFormat="1" ht="73.900000000000006" customHeight="1" r="76" s="16">
      <c r="A76" s="160" t="s">
        <v>182</v>
      </c>
      <c r="B76" s="161" t="s">
        <v>183</v>
      </c>
      <c r="C76" s="162"/>
      <c r="D76" s="160" t="s">
        <v>134</v>
      </c>
      <c r="E76" s="163" t="s">
        <v>184</v>
      </c>
      <c r="F76" s="164" t="s">
        <v>24</v>
      </c>
      <c r="G76" s="164" t="s">
        <v>25</v>
      </c>
      <c r="H76" s="160" t="s">
        <v>26</v>
      </c>
      <c r="I76" s="165">
        <f>SUM(I77:I79)</f>
        <v>13766.996999999999</v>
      </c>
      <c r="J76" s="165">
        <f>SUM(J77:J79)</f>
        <v>13319.65</v>
      </c>
      <c r="K76" s="165">
        <f>SUM(K77:K79)</f>
        <v>13319.65</v>
      </c>
    </row>
    <row customFormat="1" ht="60" customHeight="1" r="77" s="16">
      <c r="A77" s="31" t="s">
        <v>185</v>
      </c>
      <c r="B77" s="58" t="s">
        <v>186</v>
      </c>
      <c r="C77" s="59"/>
      <c r="D77" s="31" t="s">
        <v>40</v>
      </c>
      <c r="E77" s="60" t="s">
        <v>76</v>
      </c>
      <c r="F77" s="61" t="s">
        <v>54</v>
      </c>
      <c r="G77" s="61" t="s">
        <v>25</v>
      </c>
      <c r="H77" s="75" t="s">
        <v>187</v>
      </c>
      <c r="I77" s="63">
        <v>12880.197</v>
      </c>
      <c r="J77" s="63">
        <v>12432.85</v>
      </c>
      <c r="K77" s="63">
        <v>12432.85</v>
      </c>
    </row>
    <row customFormat="1" ht="49.5" customHeight="1" r="78" s="16">
      <c r="A78" s="31" t="s">
        <v>188</v>
      </c>
      <c r="B78" s="58" t="s">
        <v>189</v>
      </c>
      <c r="C78" s="59"/>
      <c r="D78" s="31" t="s">
        <v>40</v>
      </c>
      <c r="E78" s="60" t="s">
        <v>190</v>
      </c>
      <c r="F78" s="61" t="s">
        <v>54</v>
      </c>
      <c r="G78" s="61" t="s">
        <v>25</v>
      </c>
      <c r="H78" s="75" t="s">
        <v>191</v>
      </c>
      <c r="I78" s="63">
        <v>210</v>
      </c>
      <c r="J78" s="77">
        <v>210</v>
      </c>
      <c r="K78" s="77">
        <v>210</v>
      </c>
      <c r="M78" s="179"/>
      <c r="N78" s="179"/>
      <c r="O78" s="57"/>
      <c r="P78" s="57"/>
      <c r="Q78" s="179"/>
      <c r="R78" s="180"/>
    </row>
    <row customFormat="1" ht="46.5" customHeight="1" r="79" s="16">
      <c r="A79" s="31" t="s">
        <v>192</v>
      </c>
      <c r="B79" s="58" t="s">
        <v>193</v>
      </c>
      <c r="C79" s="59"/>
      <c r="D79" s="31" t="s">
        <v>40</v>
      </c>
      <c r="E79" s="60" t="s">
        <v>194</v>
      </c>
      <c r="F79" s="61" t="s">
        <v>54</v>
      </c>
      <c r="G79" s="61" t="s">
        <v>25</v>
      </c>
      <c r="H79" s="75" t="s">
        <v>195</v>
      </c>
      <c r="I79" s="63">
        <v>676.79999999999995</v>
      </c>
      <c r="J79" s="77">
        <v>676.79999999999995</v>
      </c>
      <c r="K79" s="77">
        <v>676.79999999999995</v>
      </c>
      <c r="M79" s="179"/>
      <c r="N79" s="179"/>
      <c r="O79" s="57"/>
      <c r="P79" s="57"/>
      <c r="Q79" s="179"/>
      <c r="R79" s="180"/>
    </row>
    <row customFormat="1" ht="54" customHeight="1" r="80" s="16">
      <c r="A80" s="178"/>
      <c r="B80" s="58" t="s">
        <v>196</v>
      </c>
      <c r="C80" s="59" t="s">
        <v>32</v>
      </c>
      <c r="D80" s="31" t="s">
        <v>40</v>
      </c>
      <c r="E80" s="31" t="s">
        <v>26</v>
      </c>
      <c r="F80" s="61" t="s">
        <v>26</v>
      </c>
      <c r="G80" s="61" t="s">
        <v>33</v>
      </c>
      <c r="H80" s="121" t="s">
        <v>26</v>
      </c>
      <c r="I80" s="64" t="s">
        <v>26</v>
      </c>
      <c r="J80" s="64" t="s">
        <v>26</v>
      </c>
      <c r="K80" s="64" t="s">
        <v>26</v>
      </c>
    </row>
    <row customFormat="1" ht="54" customHeight="1" r="81" s="16">
      <c r="A81" s="160" t="s">
        <v>197</v>
      </c>
      <c r="B81" s="161" t="s">
        <v>198</v>
      </c>
      <c r="C81" s="162"/>
      <c r="D81" s="160" t="s">
        <v>73</v>
      </c>
      <c r="E81" s="160" t="s">
        <v>199</v>
      </c>
      <c r="F81" s="164" t="s">
        <v>116</v>
      </c>
      <c r="G81" s="164" t="s">
        <v>25</v>
      </c>
      <c r="H81" s="181" t="s">
        <v>26</v>
      </c>
      <c r="I81" s="182">
        <f>I82</f>
        <v>0</v>
      </c>
      <c r="J81" s="165">
        <f>J82</f>
        <v>43602.040999999997</v>
      </c>
      <c r="K81" s="165">
        <f>K82</f>
        <v>97826.529999999999</v>
      </c>
    </row>
    <row customFormat="1" ht="54" customHeight="1" r="82" s="16">
      <c r="A82" s="31" t="s">
        <v>200</v>
      </c>
      <c r="B82" s="58" t="s">
        <v>201</v>
      </c>
      <c r="C82" s="59"/>
      <c r="D82" s="31" t="s">
        <v>73</v>
      </c>
      <c r="E82" s="60" t="s">
        <v>202</v>
      </c>
      <c r="F82" s="61" t="s">
        <v>116</v>
      </c>
      <c r="G82" s="61" t="s">
        <v>25</v>
      </c>
      <c r="H82" s="64" t="s">
        <v>203</v>
      </c>
      <c r="I82" s="77">
        <v>0</v>
      </c>
      <c r="J82" s="77">
        <v>43602.040999999997</v>
      </c>
      <c r="K82" s="77">
        <v>97826.529999999999</v>
      </c>
    </row>
    <row customFormat="1" ht="54" customHeight="1" r="83" s="16">
      <c r="A83" s="31"/>
      <c r="B83" s="58" t="s">
        <v>204</v>
      </c>
      <c r="C83" s="59"/>
      <c r="D83" s="31" t="s">
        <v>73</v>
      </c>
      <c r="E83" s="31" t="s">
        <v>26</v>
      </c>
      <c r="F83" s="61" t="s">
        <v>26</v>
      </c>
      <c r="G83" s="61" t="s">
        <v>205</v>
      </c>
      <c r="H83" s="121" t="s">
        <v>26</v>
      </c>
      <c r="I83" s="64" t="s">
        <v>26</v>
      </c>
      <c r="J83" s="64" t="s">
        <v>26</v>
      </c>
      <c r="K83" s="64" t="s">
        <v>26</v>
      </c>
    </row>
    <row customFormat="1" ht="70.150000000000006" customHeight="1" r="84" s="16">
      <c r="A84" s="160" t="s">
        <v>206</v>
      </c>
      <c r="B84" s="161" t="s">
        <v>207</v>
      </c>
      <c r="C84" s="162"/>
      <c r="D84" s="160" t="s">
        <v>134</v>
      </c>
      <c r="E84" s="163" t="s">
        <v>208</v>
      </c>
      <c r="F84" s="164" t="s">
        <v>24</v>
      </c>
      <c r="G84" s="164" t="s">
        <v>25</v>
      </c>
      <c r="H84" s="160" t="s">
        <v>26</v>
      </c>
      <c r="I84" s="165">
        <f>SUM(I85:I90)</f>
        <v>4943.96</v>
      </c>
      <c r="J84" s="165">
        <f>SUM(J85:J90)</f>
        <v>5725</v>
      </c>
      <c r="K84" s="165">
        <f>SUM(K85:K90)</f>
        <v>5725</v>
      </c>
      <c r="L84" s="56"/>
      <c r="M84" s="55"/>
      <c r="N84" s="55"/>
      <c r="O84" s="55"/>
      <c r="P84" s="55"/>
      <c r="Q84" s="56"/>
      <c r="R84" s="57"/>
    </row>
    <row customFormat="1" ht="49.5" customHeight="1" r="85" s="16">
      <c r="A85" s="31" t="s">
        <v>209</v>
      </c>
      <c r="B85" s="58" t="s">
        <v>210</v>
      </c>
      <c r="C85" s="59"/>
      <c r="D85" s="31" t="s">
        <v>40</v>
      </c>
      <c r="E85" s="172" t="s">
        <v>211</v>
      </c>
      <c r="F85" s="61" t="s">
        <v>54</v>
      </c>
      <c r="G85" s="61" t="s">
        <v>25</v>
      </c>
      <c r="H85" s="75" t="s">
        <v>212</v>
      </c>
      <c r="I85" s="63">
        <v>796</v>
      </c>
      <c r="J85" s="63">
        <v>800</v>
      </c>
      <c r="K85" s="63">
        <v>800</v>
      </c>
      <c r="L85" s="56"/>
      <c r="M85" s="55"/>
      <c r="N85" s="55"/>
      <c r="O85" s="55"/>
      <c r="P85" s="55"/>
      <c r="Q85" s="55"/>
      <c r="R85" s="57"/>
    </row>
    <row customFormat="1" ht="45.75" customHeight="1" r="86" s="16">
      <c r="A86" s="31" t="s">
        <v>213</v>
      </c>
      <c r="B86" s="58" t="s">
        <v>214</v>
      </c>
      <c r="C86" s="59"/>
      <c r="D86" s="31" t="s">
        <v>40</v>
      </c>
      <c r="E86" s="60" t="s">
        <v>215</v>
      </c>
      <c r="F86" s="61" t="s">
        <v>106</v>
      </c>
      <c r="G86" s="61" t="s">
        <v>25</v>
      </c>
      <c r="H86" s="75" t="s">
        <v>216</v>
      </c>
      <c r="I86" s="63">
        <v>0</v>
      </c>
      <c r="J86" s="63">
        <v>825</v>
      </c>
      <c r="K86" s="63">
        <v>825</v>
      </c>
      <c r="L86" s="56"/>
      <c r="M86" s="55"/>
      <c r="N86" s="55"/>
      <c r="O86" s="55"/>
      <c r="P86" s="55"/>
      <c r="Q86" s="55"/>
      <c r="R86" s="57"/>
    </row>
    <row customFormat="1" ht="55.149999999999999" customHeight="1" r="87" s="16">
      <c r="A87" s="31" t="s">
        <v>217</v>
      </c>
      <c r="B87" s="58" t="s">
        <v>218</v>
      </c>
      <c r="C87" s="59"/>
      <c r="D87" s="31" t="s">
        <v>40</v>
      </c>
      <c r="E87" s="60" t="s">
        <v>219</v>
      </c>
      <c r="F87" s="61" t="s">
        <v>54</v>
      </c>
      <c r="G87" s="61" t="s">
        <v>25</v>
      </c>
      <c r="H87" s="75" t="s">
        <v>216</v>
      </c>
      <c r="I87" s="63">
        <v>900</v>
      </c>
      <c r="J87" s="63">
        <v>900</v>
      </c>
      <c r="K87" s="63">
        <v>900</v>
      </c>
      <c r="L87" s="56"/>
      <c r="M87" s="55"/>
      <c r="N87" s="55"/>
      <c r="O87" s="55"/>
      <c r="P87" s="55"/>
      <c r="Q87" s="55"/>
      <c r="R87" s="57"/>
    </row>
    <row customFormat="1" ht="48" customHeight="1" r="88" s="16">
      <c r="A88" s="31" t="s">
        <v>220</v>
      </c>
      <c r="B88" s="58" t="s">
        <v>221</v>
      </c>
      <c r="C88" s="59"/>
      <c r="D88" s="31" t="s">
        <v>40</v>
      </c>
      <c r="E88" s="60" t="s">
        <v>222</v>
      </c>
      <c r="F88" s="61" t="s">
        <v>54</v>
      </c>
      <c r="G88" s="61" t="s">
        <v>25</v>
      </c>
      <c r="H88" s="75" t="s">
        <v>223</v>
      </c>
      <c r="I88" s="63">
        <v>850</v>
      </c>
      <c r="J88" s="63">
        <v>850</v>
      </c>
      <c r="K88" s="63">
        <v>850</v>
      </c>
      <c r="L88" s="56"/>
      <c r="M88" s="55"/>
      <c r="N88" s="55"/>
      <c r="O88" s="55"/>
      <c r="P88" s="55"/>
      <c r="Q88" s="55"/>
      <c r="R88" s="57"/>
    </row>
    <row customFormat="1" ht="61.149999999999999" customHeight="1" r="89" s="16">
      <c r="A89" s="31" t="s">
        <v>224</v>
      </c>
      <c r="B89" s="58" t="s">
        <v>225</v>
      </c>
      <c r="C89" s="59"/>
      <c r="D89" s="31" t="s">
        <v>40</v>
      </c>
      <c r="E89" s="60" t="s">
        <v>226</v>
      </c>
      <c r="F89" s="61" t="s">
        <v>54</v>
      </c>
      <c r="G89" s="61" t="s">
        <v>25</v>
      </c>
      <c r="H89" s="75" t="s">
        <v>227</v>
      </c>
      <c r="I89" s="63">
        <v>597.96000000000004</v>
      </c>
      <c r="J89" s="63">
        <v>550</v>
      </c>
      <c r="K89" s="63">
        <v>550</v>
      </c>
      <c r="L89" s="56"/>
      <c r="M89" s="55"/>
      <c r="N89" s="55"/>
      <c r="O89" s="55"/>
      <c r="P89" s="55"/>
      <c r="Q89" s="55"/>
      <c r="R89" s="57"/>
    </row>
    <row customFormat="1" ht="61.149999999999999" customHeight="1" r="90" s="16">
      <c r="A90" s="31" t="s">
        <v>228</v>
      </c>
      <c r="B90" s="58" t="s">
        <v>229</v>
      </c>
      <c r="C90" s="59"/>
      <c r="D90" s="31" t="s">
        <v>40</v>
      </c>
      <c r="E90" s="60" t="s">
        <v>226</v>
      </c>
      <c r="F90" s="61" t="s">
        <v>54</v>
      </c>
      <c r="G90" s="61" t="s">
        <v>25</v>
      </c>
      <c r="H90" s="75" t="s">
        <v>230</v>
      </c>
      <c r="I90" s="63">
        <v>1800</v>
      </c>
      <c r="J90" s="63">
        <v>1800</v>
      </c>
      <c r="K90" s="63">
        <v>1800</v>
      </c>
      <c r="L90" s="56"/>
      <c r="M90" s="55"/>
      <c r="N90" s="55"/>
      <c r="O90" s="55"/>
      <c r="P90" s="55"/>
      <c r="Q90" s="55"/>
      <c r="R90" s="57"/>
    </row>
    <row customFormat="1" ht="50.25" customHeight="1" r="91" s="16">
      <c r="A91" s="178"/>
      <c r="B91" s="183" t="s">
        <v>231</v>
      </c>
      <c r="C91" s="59" t="s">
        <v>32</v>
      </c>
      <c r="D91" s="31" t="s">
        <v>40</v>
      </c>
      <c r="E91" s="31" t="s">
        <v>26</v>
      </c>
      <c r="F91" s="184" t="s">
        <v>26</v>
      </c>
      <c r="G91" s="61" t="s">
        <v>33</v>
      </c>
      <c r="H91" s="184" t="s">
        <v>26</v>
      </c>
      <c r="I91" s="64" t="s">
        <v>26</v>
      </c>
      <c r="J91" s="64" t="s">
        <v>26</v>
      </c>
      <c r="K91" s="64" t="s">
        <v>26</v>
      </c>
      <c r="L91" s="56"/>
      <c r="M91" s="55"/>
      <c r="N91" s="55"/>
      <c r="O91" s="55"/>
      <c r="P91" s="55"/>
      <c r="Q91" s="55"/>
      <c r="R91" s="57"/>
    </row>
    <row customFormat="1" ht="45" customHeight="1" r="92" s="16">
      <c r="A92" s="31"/>
      <c r="B92" s="58" t="s">
        <v>232</v>
      </c>
      <c r="C92" s="59" t="s">
        <v>32</v>
      </c>
      <c r="D92" s="31" t="s">
        <v>40</v>
      </c>
      <c r="E92" s="31" t="s">
        <v>26</v>
      </c>
      <c r="F92" s="61" t="s">
        <v>26</v>
      </c>
      <c r="G92" s="61" t="s">
        <v>33</v>
      </c>
      <c r="H92" s="184" t="s">
        <v>26</v>
      </c>
      <c r="I92" s="64" t="s">
        <v>26</v>
      </c>
      <c r="J92" s="64" t="s">
        <v>26</v>
      </c>
      <c r="K92" s="64" t="s">
        <v>26</v>
      </c>
      <c r="L92" s="56"/>
      <c r="M92" s="55"/>
      <c r="N92" s="55"/>
      <c r="O92" s="55"/>
      <c r="P92" s="55"/>
      <c r="Q92" s="55"/>
      <c r="R92" s="57"/>
    </row>
    <row customFormat="1" ht="37.899999999999999" customHeight="1" r="93" s="185">
      <c r="A93" s="186" t="s">
        <v>233</v>
      </c>
      <c r="B93" s="187" t="s">
        <v>234</v>
      </c>
      <c r="C93" s="188" t="s">
        <v>17</v>
      </c>
      <c r="D93" s="189" t="s">
        <v>17</v>
      </c>
      <c r="E93" s="189" t="s">
        <v>17</v>
      </c>
      <c r="F93" s="188" t="s">
        <v>17</v>
      </c>
      <c r="G93" s="188" t="s">
        <v>17</v>
      </c>
      <c r="H93" s="188" t="s">
        <v>17</v>
      </c>
      <c r="I93" s="190">
        <f>I94+I95+I107+I114+I133+I137+I147</f>
        <v>720551.73999999999</v>
      </c>
      <c r="J93" s="190">
        <f>J94+J95+J107+J114+J133+J137+J147</f>
        <v>629271.37</v>
      </c>
      <c r="K93" s="190">
        <f>K94+K95+K107+K114+K133+K137+K147</f>
        <v>692199.72400000005</v>
      </c>
      <c r="L93" s="191"/>
      <c r="M93" s="192"/>
      <c r="N93" s="193"/>
      <c r="O93" s="193"/>
      <c r="P93" s="193"/>
    </row>
    <row customFormat="1" ht="48.75" customHeight="1" r="94" s="185">
      <c r="A94" s="194" t="s">
        <v>235</v>
      </c>
      <c r="B94" s="195" t="s">
        <v>236</v>
      </c>
      <c r="C94" s="196"/>
      <c r="D94" s="197" t="s">
        <v>40</v>
      </c>
      <c r="E94" s="198" t="s">
        <v>237</v>
      </c>
      <c r="F94" s="199" t="s">
        <v>24</v>
      </c>
      <c r="G94" s="199" t="s">
        <v>25</v>
      </c>
      <c r="H94" s="199" t="s">
        <v>26</v>
      </c>
      <c r="I94" s="200">
        <f>I96+I97+I98+I99+I104</f>
        <v>21431.129999999997</v>
      </c>
      <c r="J94" s="200">
        <f>J96+J97+J98+J99+J104</f>
        <v>32120.491999999998</v>
      </c>
      <c r="K94" s="200">
        <f>K96+K97+K98+K99+K104</f>
        <v>32120.491999999998</v>
      </c>
      <c r="L94" s="55"/>
      <c r="M94" s="55"/>
      <c r="N94" s="55"/>
      <c r="O94" s="55"/>
      <c r="P94" s="55"/>
      <c r="Q94" s="55"/>
      <c r="R94" s="57"/>
    </row>
    <row customFormat="1" ht="66.599999999999994" customHeight="1" r="95" s="185">
      <c r="A95" s="201"/>
      <c r="B95" s="202"/>
      <c r="C95" s="203"/>
      <c r="D95" s="198" t="s">
        <v>22</v>
      </c>
      <c r="E95" s="204"/>
      <c r="F95" s="199" t="s">
        <v>24</v>
      </c>
      <c r="G95" s="199" t="s">
        <v>25</v>
      </c>
      <c r="H95" s="199" t="s">
        <v>26</v>
      </c>
      <c r="I95" s="200">
        <f>I100+I101+I102+I103</f>
        <v>9270.7800000000007</v>
      </c>
      <c r="J95" s="200">
        <f>J100+J101+J102+J103</f>
        <v>8562.6579999999994</v>
      </c>
      <c r="K95" s="200">
        <f>K100+K101+K102+K103</f>
        <v>8631.4580000000005</v>
      </c>
      <c r="L95" s="55"/>
      <c r="M95" s="55"/>
      <c r="N95" s="55"/>
      <c r="O95" s="55"/>
      <c r="P95" s="55"/>
      <c r="Q95" s="55"/>
      <c r="R95" s="57"/>
    </row>
    <row customFormat="1" ht="48" customHeight="1" r="96" s="185">
      <c r="A96" s="78" t="s">
        <v>238</v>
      </c>
      <c r="B96" s="81" t="s">
        <v>239</v>
      </c>
      <c r="C96" s="205"/>
      <c r="D96" s="78" t="s">
        <v>40</v>
      </c>
      <c r="E96" s="206" t="s">
        <v>240</v>
      </c>
      <c r="F96" s="81" t="s">
        <v>24</v>
      </c>
      <c r="G96" s="81" t="s">
        <v>25</v>
      </c>
      <c r="H96" s="207" t="s">
        <v>241</v>
      </c>
      <c r="I96" s="76">
        <v>0.25</v>
      </c>
      <c r="J96" s="76">
        <v>0.59999999999999998</v>
      </c>
      <c r="K96" s="76">
        <v>0.59999999999999998</v>
      </c>
      <c r="L96" s="168"/>
      <c r="M96" s="55"/>
      <c r="N96" s="55"/>
      <c r="O96" s="55"/>
      <c r="P96" s="55"/>
      <c r="Q96" s="55"/>
      <c r="R96" s="57"/>
    </row>
    <row customFormat="1" ht="42.600000000000001" customHeight="1" r="97" s="185">
      <c r="A97" s="82"/>
      <c r="B97" s="85"/>
      <c r="C97" s="208"/>
      <c r="D97" s="82"/>
      <c r="E97" s="209"/>
      <c r="F97" s="85"/>
      <c r="G97" s="85"/>
      <c r="H97" s="75" t="s">
        <v>242</v>
      </c>
      <c r="I97" s="76">
        <v>17541.727999999999</v>
      </c>
      <c r="J97" s="76">
        <v>31635.603999999999</v>
      </c>
      <c r="K97" s="76">
        <v>31635.603999999999</v>
      </c>
      <c r="L97" s="168"/>
      <c r="M97" s="55"/>
      <c r="N97" s="55"/>
      <c r="O97" s="55"/>
      <c r="P97" s="55"/>
      <c r="Q97" s="55"/>
      <c r="R97" s="57"/>
    </row>
    <row customFormat="1" ht="44.450000000000003" customHeight="1" r="98" s="185">
      <c r="A98" s="82"/>
      <c r="B98" s="85"/>
      <c r="C98" s="208"/>
      <c r="D98" s="82"/>
      <c r="E98" s="209"/>
      <c r="F98" s="85"/>
      <c r="G98" s="85"/>
      <c r="H98" s="75" t="s">
        <v>243</v>
      </c>
      <c r="I98" s="76">
        <v>3877.152</v>
      </c>
      <c r="J98" s="76">
        <v>444.28800000000001</v>
      </c>
      <c r="K98" s="76">
        <v>444.28800000000001</v>
      </c>
      <c r="L98" s="55"/>
      <c r="M98" s="55"/>
      <c r="N98" s="55"/>
      <c r="O98" s="55"/>
      <c r="P98" s="55"/>
      <c r="Q98" s="55"/>
      <c r="R98" s="57"/>
    </row>
    <row customFormat="1" ht="38.450000000000003" customHeight="1" r="99" s="16">
      <c r="A99" s="82"/>
      <c r="B99" s="85"/>
      <c r="C99" s="210"/>
      <c r="D99" s="86"/>
      <c r="E99" s="173"/>
      <c r="F99" s="89"/>
      <c r="G99" s="89"/>
      <c r="H99" s="75" t="s">
        <v>244</v>
      </c>
      <c r="I99" s="76">
        <v>0</v>
      </c>
      <c r="J99" s="76">
        <v>20</v>
      </c>
      <c r="K99" s="76">
        <v>20</v>
      </c>
      <c r="L99" s="55"/>
      <c r="M99" s="55"/>
      <c r="N99" s="55"/>
      <c r="O99" s="55"/>
      <c r="P99" s="55"/>
      <c r="Q99" s="55"/>
      <c r="R99" s="57"/>
      <c r="S99" s="57"/>
    </row>
    <row customFormat="1" ht="37.899999999999999" customHeight="1" r="100" s="16">
      <c r="A100" s="82"/>
      <c r="B100" s="85"/>
      <c r="C100" s="80"/>
      <c r="D100" s="78" t="s">
        <v>245</v>
      </c>
      <c r="E100" s="206" t="s">
        <v>246</v>
      </c>
      <c r="F100" s="81" t="s">
        <v>24</v>
      </c>
      <c r="G100" s="81" t="s">
        <v>25</v>
      </c>
      <c r="H100" s="75" t="s">
        <v>247</v>
      </c>
      <c r="I100" s="76">
        <v>7199.9579999999996</v>
      </c>
      <c r="J100" s="76">
        <v>6492.9579999999996</v>
      </c>
      <c r="K100" s="76">
        <v>6492.9579999999996</v>
      </c>
      <c r="L100" s="55"/>
      <c r="M100" s="55"/>
      <c r="N100" s="55"/>
      <c r="O100" s="55"/>
      <c r="P100" s="55"/>
      <c r="Q100" s="55"/>
      <c r="R100" s="57"/>
      <c r="S100" s="57"/>
    </row>
    <row customFormat="1" ht="36" customHeight="1" r="101" s="16">
      <c r="A101" s="86"/>
      <c r="B101" s="89"/>
      <c r="C101" s="88"/>
      <c r="D101" s="86"/>
      <c r="E101" s="173"/>
      <c r="F101" s="89"/>
      <c r="G101" s="89"/>
      <c r="H101" s="75" t="s">
        <v>248</v>
      </c>
      <c r="I101" s="76">
        <v>368.12200000000001</v>
      </c>
      <c r="J101" s="76">
        <v>350</v>
      </c>
      <c r="K101" s="76">
        <v>350</v>
      </c>
      <c r="L101" s="55"/>
      <c r="M101" s="55"/>
      <c r="N101" s="55"/>
      <c r="O101" s="55"/>
      <c r="P101" s="55"/>
      <c r="Q101" s="55"/>
      <c r="R101" s="57"/>
      <c r="S101" s="57"/>
    </row>
    <row customFormat="1" ht="51.600000000000001" customHeight="1" r="102" s="16">
      <c r="A102" s="78" t="s">
        <v>249</v>
      </c>
      <c r="B102" s="79" t="s">
        <v>250</v>
      </c>
      <c r="C102" s="80"/>
      <c r="D102" s="78" t="s">
        <v>245</v>
      </c>
      <c r="E102" s="206" t="s">
        <v>251</v>
      </c>
      <c r="F102" s="81" t="s">
        <v>24</v>
      </c>
      <c r="G102" s="81" t="s">
        <v>252</v>
      </c>
      <c r="H102" s="75" t="s">
        <v>253</v>
      </c>
      <c r="I102" s="76">
        <v>1702.7</v>
      </c>
      <c r="J102" s="63">
        <v>1719.0999999999999</v>
      </c>
      <c r="K102" s="63">
        <v>1787.9000000000001</v>
      </c>
      <c r="L102" s="55"/>
      <c r="M102" s="55"/>
      <c r="N102" s="55"/>
      <c r="O102" s="55"/>
      <c r="P102" s="55"/>
      <c r="Q102" s="55"/>
      <c r="R102" s="57"/>
      <c r="S102" s="57"/>
      <c r="T102" s="55"/>
      <c r="U102" s="57"/>
      <c r="V102" s="57"/>
      <c r="W102" s="57"/>
    </row>
    <row customFormat="1" ht="65.25" customHeight="1" r="103" s="16">
      <c r="A103" s="86"/>
      <c r="B103" s="87"/>
      <c r="C103" s="88"/>
      <c r="D103" s="86"/>
      <c r="E103" s="173"/>
      <c r="F103" s="89"/>
      <c r="G103" s="89"/>
      <c r="H103" s="75" t="s">
        <v>254</v>
      </c>
      <c r="I103" s="76">
        <v>0</v>
      </c>
      <c r="J103" s="63">
        <v>0.59999999999999998</v>
      </c>
      <c r="K103" s="63">
        <v>0.59999999999999998</v>
      </c>
      <c r="L103" s="55"/>
      <c r="M103" s="55"/>
      <c r="N103" s="55"/>
      <c r="O103" s="55"/>
      <c r="P103" s="55"/>
      <c r="Q103" s="55"/>
      <c r="R103" s="57"/>
      <c r="S103" s="57"/>
      <c r="T103" s="55"/>
      <c r="U103" s="57"/>
      <c r="V103" s="57"/>
      <c r="W103" s="57"/>
    </row>
    <row customFormat="1" ht="55.899999999999999" customHeight="1" r="104" s="16">
      <c r="A104" s="31" t="s">
        <v>255</v>
      </c>
      <c r="B104" s="58" t="s">
        <v>256</v>
      </c>
      <c r="C104" s="59"/>
      <c r="D104" s="78" t="s">
        <v>40</v>
      </c>
      <c r="E104" s="60" t="s">
        <v>257</v>
      </c>
      <c r="F104" s="61" t="s">
        <v>24</v>
      </c>
      <c r="G104" s="61" t="s">
        <v>25</v>
      </c>
      <c r="H104" s="75" t="s">
        <v>258</v>
      </c>
      <c r="I104" s="76">
        <v>12</v>
      </c>
      <c r="J104" s="63">
        <v>20</v>
      </c>
      <c r="K104" s="63">
        <v>20</v>
      </c>
      <c r="M104" s="55"/>
      <c r="N104" s="55"/>
      <c r="O104" s="55"/>
      <c r="P104" s="55"/>
      <c r="Q104" s="55"/>
      <c r="R104" s="57"/>
      <c r="S104" s="57"/>
      <c r="T104" s="55"/>
      <c r="U104" s="57"/>
      <c r="V104" s="57"/>
      <c r="W104" s="57"/>
    </row>
    <row customFormat="1" ht="48" customHeight="1" r="105" s="16">
      <c r="A105" s="78"/>
      <c r="B105" s="79" t="s">
        <v>259</v>
      </c>
      <c r="C105" s="80"/>
      <c r="D105" s="78" t="s">
        <v>40</v>
      </c>
      <c r="E105" s="78" t="s">
        <v>26</v>
      </c>
      <c r="F105" s="81" t="s">
        <v>26</v>
      </c>
      <c r="G105" s="81" t="s">
        <v>33</v>
      </c>
      <c r="H105" s="121" t="s">
        <v>26</v>
      </c>
      <c r="I105" s="121" t="s">
        <v>26</v>
      </c>
      <c r="J105" s="121" t="s">
        <v>26</v>
      </c>
      <c r="K105" s="121" t="s">
        <v>26</v>
      </c>
      <c r="M105" s="55"/>
      <c r="N105" s="55"/>
      <c r="O105" s="55"/>
      <c r="P105" s="55"/>
      <c r="Q105" s="55"/>
      <c r="R105" s="57"/>
      <c r="S105" s="57"/>
      <c r="T105" s="55"/>
      <c r="U105" s="57"/>
      <c r="V105" s="57"/>
      <c r="W105" s="57"/>
    </row>
    <row customFormat="1" ht="65.25" customHeight="1" r="106" s="16">
      <c r="A106" s="86"/>
      <c r="B106" s="87"/>
      <c r="C106" s="88"/>
      <c r="D106" s="31" t="s">
        <v>245</v>
      </c>
      <c r="E106" s="86"/>
      <c r="F106" s="89"/>
      <c r="G106" s="89"/>
      <c r="H106" s="121" t="s">
        <v>26</v>
      </c>
      <c r="I106" s="121" t="s">
        <v>26</v>
      </c>
      <c r="J106" s="121" t="s">
        <v>26</v>
      </c>
      <c r="K106" s="121" t="s">
        <v>26</v>
      </c>
      <c r="M106" s="55"/>
      <c r="N106" s="55"/>
      <c r="O106" s="55"/>
      <c r="P106" s="55"/>
      <c r="Q106" s="55"/>
      <c r="R106" s="57"/>
      <c r="S106" s="57"/>
      <c r="T106" s="55"/>
      <c r="U106" s="57"/>
    </row>
    <row customFormat="1" ht="100.5" customHeight="1" r="107" s="16">
      <c r="A107" s="197" t="s">
        <v>260</v>
      </c>
      <c r="B107" s="211" t="s">
        <v>261</v>
      </c>
      <c r="C107" s="212"/>
      <c r="D107" s="197" t="s">
        <v>262</v>
      </c>
      <c r="E107" s="213" t="s">
        <v>263</v>
      </c>
      <c r="F107" s="199" t="s">
        <v>24</v>
      </c>
      <c r="G107" s="199" t="s">
        <v>25</v>
      </c>
      <c r="H107" s="214" t="s">
        <v>26</v>
      </c>
      <c r="I107" s="200">
        <f>SUM(I108:I112)</f>
        <v>520.60000000000002</v>
      </c>
      <c r="J107" s="215">
        <f>SUM(J108:J112)</f>
        <v>515</v>
      </c>
      <c r="K107" s="215">
        <f>SUM(K108:K112)</f>
        <v>515</v>
      </c>
      <c r="M107" s="55"/>
      <c r="N107" s="55"/>
      <c r="O107" s="55"/>
      <c r="P107" s="55"/>
      <c r="Q107" s="55"/>
      <c r="R107" s="57"/>
      <c r="S107" s="57"/>
      <c r="T107" s="57"/>
      <c r="U107" s="57"/>
    </row>
    <row customFormat="1" ht="48.75" customHeight="1" hidden="1" r="108" s="16">
      <c r="A108" s="31" t="s">
        <v>264</v>
      </c>
      <c r="B108" s="58" t="s">
        <v>265</v>
      </c>
      <c r="C108" s="59"/>
      <c r="D108" s="31" t="s">
        <v>40</v>
      </c>
      <c r="E108" s="60" t="s">
        <v>266</v>
      </c>
      <c r="F108" s="61" t="s">
        <v>24</v>
      </c>
      <c r="G108" s="61" t="s">
        <v>25</v>
      </c>
      <c r="H108" s="75" t="s">
        <v>267</v>
      </c>
      <c r="I108" s="63">
        <v>0</v>
      </c>
      <c r="J108" s="63">
        <v>0</v>
      </c>
      <c r="K108" s="63">
        <v>0</v>
      </c>
      <c r="M108" s="55"/>
      <c r="N108" s="55"/>
      <c r="O108" s="55"/>
      <c r="P108" s="55"/>
      <c r="Q108" s="55"/>
      <c r="R108" s="57"/>
      <c r="S108" s="57"/>
      <c r="T108" s="57"/>
      <c r="W108" s="55"/>
    </row>
    <row customFormat="1" ht="27" customHeight="1" r="109" s="16">
      <c r="A109" s="78" t="s">
        <v>268</v>
      </c>
      <c r="B109" s="79" t="s">
        <v>269</v>
      </c>
      <c r="C109" s="80"/>
      <c r="D109" s="78" t="s">
        <v>40</v>
      </c>
      <c r="E109" s="78" t="s">
        <v>270</v>
      </c>
      <c r="F109" s="81" t="s">
        <v>24</v>
      </c>
      <c r="G109" s="81" t="s">
        <v>25</v>
      </c>
      <c r="H109" s="75" t="s">
        <v>271</v>
      </c>
      <c r="I109" s="63">
        <v>25</v>
      </c>
      <c r="J109" s="63">
        <v>25</v>
      </c>
      <c r="K109" s="63">
        <v>25</v>
      </c>
      <c r="M109" s="55"/>
      <c r="N109" s="55"/>
      <c r="O109" s="55"/>
      <c r="P109" s="55"/>
      <c r="Q109" s="55"/>
      <c r="R109" s="57"/>
      <c r="S109" s="57"/>
      <c r="T109" s="57"/>
      <c r="W109" s="55"/>
    </row>
    <row customFormat="1" ht="28.149999999999999" customHeight="1" r="110" s="16">
      <c r="A110" s="82"/>
      <c r="B110" s="83"/>
      <c r="C110" s="84"/>
      <c r="D110" s="82"/>
      <c r="E110" s="82"/>
      <c r="F110" s="85"/>
      <c r="G110" s="85"/>
      <c r="H110" s="75" t="s">
        <v>272</v>
      </c>
      <c r="I110" s="63">
        <v>120</v>
      </c>
      <c r="J110" s="63">
        <v>120</v>
      </c>
      <c r="K110" s="63">
        <v>120</v>
      </c>
      <c r="M110" s="55"/>
      <c r="N110" s="55"/>
      <c r="O110" s="55"/>
      <c r="P110" s="55"/>
      <c r="Q110" s="55"/>
      <c r="R110" s="57"/>
      <c r="S110" s="57"/>
      <c r="T110" s="57"/>
      <c r="W110" s="55"/>
    </row>
    <row customFormat="1" ht="29.25" customHeight="1" r="111" s="16">
      <c r="A111" s="82"/>
      <c r="B111" s="83"/>
      <c r="C111" s="84"/>
      <c r="D111" s="82"/>
      <c r="E111" s="82"/>
      <c r="F111" s="85"/>
      <c r="G111" s="85"/>
      <c r="H111" s="75" t="s">
        <v>273</v>
      </c>
      <c r="I111" s="77">
        <v>5.5999999999999996</v>
      </c>
      <c r="J111" s="77">
        <v>0</v>
      </c>
      <c r="K111" s="77">
        <v>0</v>
      </c>
      <c r="L111" s="55"/>
      <c r="M111" s="55"/>
      <c r="N111" s="55"/>
      <c r="O111" s="55"/>
      <c r="P111" s="55"/>
      <c r="Q111" s="55"/>
      <c r="R111" s="57"/>
      <c r="S111" s="57"/>
      <c r="T111" s="57"/>
    </row>
    <row customFormat="1" ht="33.600000000000001" customHeight="1" r="112" s="16">
      <c r="A112" s="86"/>
      <c r="B112" s="87"/>
      <c r="C112" s="88"/>
      <c r="D112" s="86"/>
      <c r="E112" s="86"/>
      <c r="F112" s="89"/>
      <c r="G112" s="89"/>
      <c r="H112" s="75" t="s">
        <v>274</v>
      </c>
      <c r="I112" s="77">
        <v>370</v>
      </c>
      <c r="J112" s="77">
        <v>370</v>
      </c>
      <c r="K112" s="77">
        <v>370</v>
      </c>
      <c r="L112" s="55"/>
      <c r="M112" s="55"/>
      <c r="N112" s="55"/>
      <c r="O112" s="55"/>
      <c r="P112" s="55"/>
      <c r="Q112" s="55"/>
      <c r="R112" s="57"/>
      <c r="S112" s="57"/>
      <c r="T112" s="57"/>
    </row>
    <row customFormat="1" ht="44.25" customHeight="1" r="113" s="16">
      <c r="A113" s="31"/>
      <c r="B113" s="58" t="s">
        <v>275</v>
      </c>
      <c r="C113" s="59" t="s">
        <v>32</v>
      </c>
      <c r="D113" s="31" t="s">
        <v>40</v>
      </c>
      <c r="E113" s="31" t="s">
        <v>26</v>
      </c>
      <c r="F113" s="61" t="s">
        <v>26</v>
      </c>
      <c r="G113" s="61" t="s">
        <v>33</v>
      </c>
      <c r="H113" s="121" t="s">
        <v>26</v>
      </c>
      <c r="I113" s="64" t="s">
        <v>26</v>
      </c>
      <c r="J113" s="64" t="s">
        <v>26</v>
      </c>
      <c r="K113" s="64" t="s">
        <v>26</v>
      </c>
    </row>
    <row customFormat="1" ht="70.900000000000006" customHeight="1" r="114" s="16">
      <c r="A114" s="197" t="s">
        <v>276</v>
      </c>
      <c r="B114" s="211" t="s">
        <v>277</v>
      </c>
      <c r="C114" s="212"/>
      <c r="D114" s="197" t="s">
        <v>262</v>
      </c>
      <c r="E114" s="213" t="s">
        <v>278</v>
      </c>
      <c r="F114" s="199" t="s">
        <v>24</v>
      </c>
      <c r="G114" s="199" t="s">
        <v>25</v>
      </c>
      <c r="H114" s="197" t="s">
        <v>26</v>
      </c>
      <c r="I114" s="200">
        <f>SUM(I115:I129)</f>
        <v>555786.63500000001</v>
      </c>
      <c r="J114" s="200">
        <f>SUM(J115:J129)</f>
        <v>474451.10999999999</v>
      </c>
      <c r="K114" s="200">
        <f>SUM(K115:K129)</f>
        <v>474145.64600000007</v>
      </c>
    </row>
    <row customFormat="1" ht="51.75" customHeight="1" r="115" s="16">
      <c r="A115" s="31" t="s">
        <v>279</v>
      </c>
      <c r="B115" s="58" t="s">
        <v>280</v>
      </c>
      <c r="C115" s="59"/>
      <c r="D115" s="31" t="s">
        <v>40</v>
      </c>
      <c r="E115" s="60" t="s">
        <v>281</v>
      </c>
      <c r="F115" s="61" t="s">
        <v>24</v>
      </c>
      <c r="G115" s="61" t="s">
        <v>25</v>
      </c>
      <c r="H115" s="75" t="s">
        <v>282</v>
      </c>
      <c r="I115" s="63">
        <v>273591.65399999998</v>
      </c>
      <c r="J115" s="76">
        <v>270732.62599999999</v>
      </c>
      <c r="K115" s="76">
        <v>270427.16200000001</v>
      </c>
      <c r="L115" s="170"/>
      <c r="M115" s="168"/>
      <c r="N115" s="55"/>
      <c r="O115" s="55"/>
      <c r="P115" s="55"/>
      <c r="Q115" s="55"/>
      <c r="R115" s="57"/>
      <c r="S115" s="57"/>
    </row>
    <row customFormat="1" ht="99.75" customHeight="1" hidden="1" r="116" s="16">
      <c r="A116" s="91" t="s">
        <v>283</v>
      </c>
      <c r="B116" s="92" t="s">
        <v>284</v>
      </c>
      <c r="C116" s="216"/>
      <c r="D116" s="91" t="s">
        <v>40</v>
      </c>
      <c r="E116" s="217" t="s">
        <v>285</v>
      </c>
      <c r="F116" s="95" t="s">
        <v>24</v>
      </c>
      <c r="G116" s="95" t="s">
        <v>25</v>
      </c>
      <c r="H116" s="218" t="s">
        <v>286</v>
      </c>
      <c r="I116" s="219">
        <v>0</v>
      </c>
      <c r="J116" s="220">
        <v>0</v>
      </c>
      <c r="K116" s="220">
        <v>0</v>
      </c>
      <c r="M116" s="55"/>
      <c r="N116" s="55"/>
      <c r="O116" s="55"/>
      <c r="P116" s="55"/>
      <c r="Q116" s="55"/>
      <c r="R116" s="57"/>
      <c r="S116" s="57"/>
    </row>
    <row customFormat="1" ht="85.5" customHeight="1" r="117" s="16">
      <c r="A117" s="31" t="s">
        <v>287</v>
      </c>
      <c r="B117" s="58" t="s">
        <v>288</v>
      </c>
      <c r="C117" s="59"/>
      <c r="D117" s="31" t="s">
        <v>40</v>
      </c>
      <c r="E117" s="60" t="s">
        <v>76</v>
      </c>
      <c r="F117" s="61" t="s">
        <v>24</v>
      </c>
      <c r="G117" s="61" t="s">
        <v>25</v>
      </c>
      <c r="H117" s="75" t="s">
        <v>289</v>
      </c>
      <c r="I117" s="63">
        <v>5668.3360000000002</v>
      </c>
      <c r="J117" s="76">
        <v>6049.2830000000004</v>
      </c>
      <c r="K117" s="76">
        <v>6049.2830000000004</v>
      </c>
      <c r="M117" s="55"/>
      <c r="N117" s="55"/>
      <c r="O117" s="55"/>
      <c r="P117" s="55"/>
      <c r="Q117" s="55"/>
      <c r="R117" s="57"/>
      <c r="S117" s="57"/>
    </row>
    <row customFormat="1" ht="52.5" customHeight="1" r="118" s="122">
      <c r="A118" s="175" t="s">
        <v>290</v>
      </c>
      <c r="B118" s="154" t="s">
        <v>291</v>
      </c>
      <c r="C118" s="221"/>
      <c r="D118" s="175" t="s">
        <v>40</v>
      </c>
      <c r="E118" s="151" t="s">
        <v>292</v>
      </c>
      <c r="F118" s="61" t="s">
        <v>24</v>
      </c>
      <c r="G118" s="61" t="s">
        <v>25</v>
      </c>
      <c r="H118" s="222" t="s">
        <v>293</v>
      </c>
      <c r="I118" s="76">
        <v>751.24900000000002</v>
      </c>
      <c r="J118" s="76">
        <v>400</v>
      </c>
      <c r="K118" s="76">
        <v>400</v>
      </c>
      <c r="M118" s="130"/>
      <c r="N118" s="130"/>
      <c r="O118" s="130"/>
      <c r="P118" s="130"/>
      <c r="Q118" s="130"/>
      <c r="R118" s="131"/>
      <c r="S118" s="131"/>
    </row>
    <row customFormat="1" ht="78.75" customHeight="1" r="119" s="122">
      <c r="A119" s="175" t="s">
        <v>294</v>
      </c>
      <c r="B119" s="154" t="s">
        <v>295</v>
      </c>
      <c r="C119" s="174"/>
      <c r="D119" s="175" t="s">
        <v>40</v>
      </c>
      <c r="E119" s="151" t="s">
        <v>296</v>
      </c>
      <c r="F119" s="61" t="s">
        <v>24</v>
      </c>
      <c r="G119" s="61" t="s">
        <v>61</v>
      </c>
      <c r="H119" s="222" t="s">
        <v>297</v>
      </c>
      <c r="I119" s="76">
        <v>56846.078000000001</v>
      </c>
      <c r="J119" s="76">
        <v>0</v>
      </c>
      <c r="K119" s="76">
        <v>0</v>
      </c>
      <c r="M119" s="130"/>
      <c r="N119" s="130"/>
      <c r="O119" s="130"/>
      <c r="P119" s="130"/>
      <c r="Q119" s="130"/>
      <c r="R119" s="131"/>
      <c r="S119" s="131"/>
    </row>
    <row customFormat="1" ht="70.900000000000006" customHeight="1" r="120" s="16">
      <c r="A120" s="31" t="s">
        <v>298</v>
      </c>
      <c r="B120" s="58" t="s">
        <v>299</v>
      </c>
      <c r="C120" s="59"/>
      <c r="D120" s="31" t="s">
        <v>40</v>
      </c>
      <c r="E120" s="60" t="s">
        <v>300</v>
      </c>
      <c r="F120" s="61" t="s">
        <v>24</v>
      </c>
      <c r="G120" s="61" t="s">
        <v>25</v>
      </c>
      <c r="H120" s="75" t="s">
        <v>301</v>
      </c>
      <c r="I120" s="76">
        <v>117297.41099999999</v>
      </c>
      <c r="J120" s="76">
        <v>117297.41099999999</v>
      </c>
      <c r="K120" s="76">
        <v>117297.41099999999</v>
      </c>
      <c r="L120" s="55"/>
      <c r="M120" s="55"/>
      <c r="N120" s="55"/>
      <c r="O120" s="55"/>
      <c r="P120" s="55"/>
      <c r="Q120" s="55"/>
      <c r="R120" s="57"/>
      <c r="S120" s="57"/>
    </row>
    <row customFormat="1" ht="62.450000000000003" customHeight="1" r="121" s="16">
      <c r="A121" s="31" t="s">
        <v>302</v>
      </c>
      <c r="B121" s="58" t="s">
        <v>303</v>
      </c>
      <c r="C121" s="59"/>
      <c r="D121" s="31" t="s">
        <v>40</v>
      </c>
      <c r="E121" s="60" t="s">
        <v>304</v>
      </c>
      <c r="F121" s="61" t="s">
        <v>24</v>
      </c>
      <c r="G121" s="61" t="s">
        <v>25</v>
      </c>
      <c r="H121" s="75" t="s">
        <v>305</v>
      </c>
      <c r="I121" s="76">
        <v>32338.620999999999</v>
      </c>
      <c r="J121" s="76">
        <v>29163.563999999998</v>
      </c>
      <c r="K121" s="76">
        <v>29163.563999999998</v>
      </c>
      <c r="L121" s="223"/>
      <c r="M121" s="224"/>
      <c r="N121" s="55"/>
      <c r="O121" s="55"/>
      <c r="P121" s="55"/>
      <c r="Q121" s="55"/>
      <c r="R121" s="57"/>
      <c r="S121" s="57"/>
    </row>
    <row customFormat="1" ht="30.75" customHeight="1" r="122" s="16">
      <c r="A122" s="78" t="s">
        <v>306</v>
      </c>
      <c r="B122" s="79" t="s">
        <v>307</v>
      </c>
      <c r="C122" s="80"/>
      <c r="D122" s="78" t="s">
        <v>40</v>
      </c>
      <c r="E122" s="206" t="s">
        <v>76</v>
      </c>
      <c r="F122" s="81" t="s">
        <v>24</v>
      </c>
      <c r="G122" s="81" t="s">
        <v>25</v>
      </c>
      <c r="H122" s="75" t="s">
        <v>308</v>
      </c>
      <c r="I122" s="76">
        <v>1.476</v>
      </c>
      <c r="J122" s="76">
        <v>1.8</v>
      </c>
      <c r="K122" s="76">
        <v>1.8</v>
      </c>
      <c r="L122" s="55"/>
      <c r="M122" s="55"/>
      <c r="N122" s="55"/>
      <c r="O122" s="55"/>
      <c r="P122" s="55"/>
      <c r="Q122" s="55"/>
      <c r="R122" s="57"/>
      <c r="S122" s="57"/>
    </row>
    <row customFormat="1" ht="25.5" customHeight="1" hidden="1" r="123" s="16">
      <c r="A123" s="82"/>
      <c r="B123" s="83"/>
      <c r="C123" s="84"/>
      <c r="D123" s="82"/>
      <c r="E123" s="209"/>
      <c r="F123" s="85"/>
      <c r="G123" s="85"/>
      <c r="H123" s="75" t="s">
        <v>309</v>
      </c>
      <c r="I123" s="76">
        <v>0</v>
      </c>
      <c r="J123" s="76">
        <v>0</v>
      </c>
      <c r="K123" s="76">
        <v>0</v>
      </c>
      <c r="L123" s="55"/>
      <c r="M123" s="55"/>
      <c r="N123" s="55"/>
      <c r="O123" s="55"/>
      <c r="P123" s="55"/>
      <c r="Q123" s="55"/>
      <c r="R123" s="57"/>
      <c r="S123" s="57"/>
    </row>
    <row customFormat="1" ht="32.450000000000003" customHeight="1" r="124" s="16">
      <c r="A124" s="82"/>
      <c r="B124" s="83"/>
      <c r="C124" s="84"/>
      <c r="D124" s="82"/>
      <c r="E124" s="209"/>
      <c r="F124" s="85"/>
      <c r="G124" s="85"/>
      <c r="H124" s="75" t="s">
        <v>310</v>
      </c>
      <c r="I124" s="76">
        <v>21882.877</v>
      </c>
      <c r="J124" s="76">
        <v>25583.419000000002</v>
      </c>
      <c r="K124" s="76">
        <v>25583.419000000002</v>
      </c>
      <c r="L124" s="55"/>
      <c r="M124" s="55"/>
      <c r="N124" s="55"/>
      <c r="O124" s="55"/>
      <c r="P124" s="55"/>
      <c r="Q124" s="55"/>
      <c r="R124" s="57"/>
      <c r="S124" s="57"/>
    </row>
    <row customFormat="1" ht="33.600000000000001" customHeight="1" r="125" s="16">
      <c r="A125" s="82"/>
      <c r="B125" s="83"/>
      <c r="C125" s="84"/>
      <c r="D125" s="82"/>
      <c r="E125" s="209"/>
      <c r="F125" s="85"/>
      <c r="G125" s="85"/>
      <c r="H125" s="75" t="s">
        <v>311</v>
      </c>
      <c r="I125" s="76">
        <v>6005.9139999999998</v>
      </c>
      <c r="J125" s="76">
        <v>2792.806</v>
      </c>
      <c r="K125" s="76">
        <v>2792.806</v>
      </c>
      <c r="L125" s="55"/>
      <c r="M125" s="55"/>
      <c r="N125" s="55"/>
      <c r="O125" s="55"/>
      <c r="P125" s="55"/>
      <c r="Q125" s="55"/>
      <c r="R125" s="57"/>
      <c r="S125" s="57"/>
    </row>
    <row customFormat="1" ht="31.899999999999999" customHeight="1" r="126" s="16">
      <c r="A126" s="86"/>
      <c r="B126" s="87"/>
      <c r="C126" s="88"/>
      <c r="D126" s="86"/>
      <c r="E126" s="173"/>
      <c r="F126" s="89"/>
      <c r="G126" s="89"/>
      <c r="H126" s="75" t="s">
        <v>312</v>
      </c>
      <c r="I126" s="76">
        <v>261.553</v>
      </c>
      <c r="J126" s="76">
        <v>262.553</v>
      </c>
      <c r="K126" s="76">
        <v>262.553</v>
      </c>
      <c r="L126" s="55"/>
      <c r="M126" s="55"/>
      <c r="N126" s="55"/>
      <c r="O126" s="55"/>
      <c r="P126" s="55"/>
      <c r="Q126" s="55"/>
      <c r="R126" s="57"/>
      <c r="S126" s="57"/>
    </row>
    <row customFormat="1" ht="67.900000000000006" customHeight="1" r="127" s="16">
      <c r="A127" s="31" t="s">
        <v>313</v>
      </c>
      <c r="B127" s="58" t="s">
        <v>314</v>
      </c>
      <c r="C127" s="59"/>
      <c r="D127" s="31" t="s">
        <v>40</v>
      </c>
      <c r="E127" s="60" t="s">
        <v>315</v>
      </c>
      <c r="F127" s="61" t="s">
        <v>24</v>
      </c>
      <c r="G127" s="61" t="s">
        <v>25</v>
      </c>
      <c r="H127" s="75" t="s">
        <v>316</v>
      </c>
      <c r="I127" s="76">
        <v>1678.8240000000001</v>
      </c>
      <c r="J127" s="76">
        <v>1678.8240000000001</v>
      </c>
      <c r="K127" s="76">
        <v>1678.8240000000001</v>
      </c>
      <c r="L127" s="55"/>
      <c r="M127" s="55"/>
      <c r="N127" s="55"/>
      <c r="O127" s="55"/>
      <c r="P127" s="55"/>
      <c r="Q127" s="55"/>
      <c r="R127" s="57"/>
      <c r="S127" s="57"/>
    </row>
    <row customFormat="1" ht="74.25" customHeight="1" r="128" s="16">
      <c r="A128" s="31" t="s">
        <v>317</v>
      </c>
      <c r="B128" s="58" t="s">
        <v>318</v>
      </c>
      <c r="C128" s="59"/>
      <c r="D128" s="31" t="s">
        <v>40</v>
      </c>
      <c r="E128" s="60" t="s">
        <v>319</v>
      </c>
      <c r="F128" s="61" t="s">
        <v>24</v>
      </c>
      <c r="G128" s="61" t="s">
        <v>25</v>
      </c>
      <c r="H128" s="75" t="s">
        <v>320</v>
      </c>
      <c r="I128" s="76">
        <v>36807.892</v>
      </c>
      <c r="J128" s="76">
        <v>20488.824000000001</v>
      </c>
      <c r="K128" s="76">
        <v>20488.824000000001</v>
      </c>
      <c r="M128" s="55"/>
      <c r="N128" s="55"/>
      <c r="O128" s="55"/>
      <c r="P128" s="55"/>
      <c r="Q128" s="55"/>
      <c r="R128" s="57"/>
      <c r="S128" s="57"/>
    </row>
    <row customFormat="1" ht="74.25" customHeight="1" r="129" s="16">
      <c r="A129" s="31" t="s">
        <v>321</v>
      </c>
      <c r="B129" s="58" t="s">
        <v>322</v>
      </c>
      <c r="C129" s="59"/>
      <c r="D129" s="31" t="s">
        <v>40</v>
      </c>
      <c r="E129" s="60" t="s">
        <v>323</v>
      </c>
      <c r="F129" s="61" t="s">
        <v>24</v>
      </c>
      <c r="G129" s="61" t="s">
        <v>61</v>
      </c>
      <c r="H129" s="75" t="s">
        <v>324</v>
      </c>
      <c r="I129" s="76">
        <v>2654.75</v>
      </c>
      <c r="J129" s="76">
        <v>0</v>
      </c>
      <c r="K129" s="76">
        <v>0</v>
      </c>
      <c r="M129" s="55"/>
      <c r="N129" s="55"/>
      <c r="O129" s="55"/>
      <c r="P129" s="55"/>
      <c r="Q129" s="55"/>
      <c r="R129" s="57"/>
      <c r="S129" s="57"/>
    </row>
    <row customFormat="1" ht="71.25" customHeight="1" r="130" s="16">
      <c r="A130" s="123"/>
      <c r="B130" s="154" t="s">
        <v>325</v>
      </c>
      <c r="C130" s="174"/>
      <c r="D130" s="175" t="s">
        <v>40</v>
      </c>
      <c r="E130" s="175" t="s">
        <v>26</v>
      </c>
      <c r="F130" s="152" t="s">
        <v>26</v>
      </c>
      <c r="G130" s="152" t="s">
        <v>61</v>
      </c>
      <c r="H130" s="176" t="s">
        <v>26</v>
      </c>
      <c r="I130" s="128" t="s">
        <v>26</v>
      </c>
      <c r="J130" s="128" t="s">
        <v>26</v>
      </c>
      <c r="K130" s="128" t="s">
        <v>26</v>
      </c>
      <c r="L130" s="55"/>
      <c r="M130" s="55"/>
      <c r="N130" s="55"/>
      <c r="O130" s="55"/>
      <c r="P130" s="55"/>
      <c r="Q130" s="55"/>
      <c r="R130" s="57"/>
      <c r="S130" s="57"/>
    </row>
    <row customFormat="1" ht="87.599999999999994" customHeight="1" r="131" s="225">
      <c r="A131" s="31"/>
      <c r="B131" s="60" t="s">
        <v>326</v>
      </c>
      <c r="C131" s="59" t="s">
        <v>32</v>
      </c>
      <c r="D131" s="31" t="s">
        <v>40</v>
      </c>
      <c r="E131" s="31" t="s">
        <v>26</v>
      </c>
      <c r="F131" s="61" t="s">
        <v>26</v>
      </c>
      <c r="G131" s="61" t="s">
        <v>33</v>
      </c>
      <c r="H131" s="121" t="s">
        <v>26</v>
      </c>
      <c r="I131" s="64" t="s">
        <v>26</v>
      </c>
      <c r="J131" s="64" t="s">
        <v>26</v>
      </c>
      <c r="K131" s="64" t="s">
        <v>26</v>
      </c>
    </row>
    <row customFormat="1" ht="73.150000000000006" customHeight="1" r="132" s="225">
      <c r="A132" s="178"/>
      <c r="B132" s="183" t="s">
        <v>327</v>
      </c>
      <c r="C132" s="59" t="s">
        <v>32</v>
      </c>
      <c r="D132" s="31" t="s">
        <v>40</v>
      </c>
      <c r="E132" s="31" t="s">
        <v>26</v>
      </c>
      <c r="F132" s="184" t="s">
        <v>26</v>
      </c>
      <c r="G132" s="61" t="s">
        <v>33</v>
      </c>
      <c r="H132" s="184" t="s">
        <v>26</v>
      </c>
      <c r="I132" s="64" t="s">
        <v>26</v>
      </c>
      <c r="J132" s="64" t="s">
        <v>26</v>
      </c>
      <c r="K132" s="64" t="s">
        <v>26</v>
      </c>
      <c r="L132" s="55"/>
    </row>
    <row customFormat="1" ht="59.450000000000003" customHeight="1" r="133" s="16">
      <c r="A133" s="197" t="s">
        <v>328</v>
      </c>
      <c r="B133" s="211" t="s">
        <v>329</v>
      </c>
      <c r="C133" s="212"/>
      <c r="D133" s="197" t="s">
        <v>262</v>
      </c>
      <c r="E133" s="213" t="s">
        <v>315</v>
      </c>
      <c r="F133" s="199" t="s">
        <v>24</v>
      </c>
      <c r="G133" s="199" t="s">
        <v>25</v>
      </c>
      <c r="H133" s="197" t="s">
        <v>26</v>
      </c>
      <c r="I133" s="200">
        <f>SUM(I134:I135)</f>
        <v>50334.739999999998</v>
      </c>
      <c r="J133" s="200">
        <f>SUM(J134:J135)</f>
        <v>49327.352999999996</v>
      </c>
      <c r="K133" s="200">
        <f>SUM(K134:K135)</f>
        <v>49327.352999999996</v>
      </c>
      <c r="L133" s="130"/>
      <c r="M133" s="55"/>
      <c r="N133" s="55"/>
      <c r="O133" s="57"/>
      <c r="P133" s="57"/>
      <c r="Q133" s="55"/>
      <c r="R133" s="57"/>
    </row>
    <row customFormat="1" ht="57" customHeight="1" r="134" s="16">
      <c r="A134" s="31" t="s">
        <v>330</v>
      </c>
      <c r="B134" s="58" t="s">
        <v>331</v>
      </c>
      <c r="C134" s="59"/>
      <c r="D134" s="31" t="s">
        <v>40</v>
      </c>
      <c r="E134" s="60" t="s">
        <v>315</v>
      </c>
      <c r="F134" s="61" t="s">
        <v>24</v>
      </c>
      <c r="G134" s="61" t="s">
        <v>25</v>
      </c>
      <c r="H134" s="75" t="s">
        <v>332</v>
      </c>
      <c r="I134" s="63">
        <v>6984.3199999999997</v>
      </c>
      <c r="J134" s="63">
        <v>5976.933</v>
      </c>
      <c r="K134" s="63">
        <v>5976.933</v>
      </c>
      <c r="L134" s="55"/>
      <c r="M134" s="55"/>
      <c r="N134" s="55"/>
      <c r="O134" s="57"/>
      <c r="P134" s="57"/>
    </row>
    <row customFormat="1" ht="64.150000000000006" customHeight="1" r="135" s="16">
      <c r="A135" s="31" t="s">
        <v>333</v>
      </c>
      <c r="B135" s="58" t="s">
        <v>334</v>
      </c>
      <c r="C135" s="59"/>
      <c r="D135" s="31" t="s">
        <v>40</v>
      </c>
      <c r="E135" s="60" t="s">
        <v>335</v>
      </c>
      <c r="F135" s="61" t="s">
        <v>24</v>
      </c>
      <c r="G135" s="61" t="s">
        <v>25</v>
      </c>
      <c r="H135" s="226" t="s">
        <v>336</v>
      </c>
      <c r="I135" s="63">
        <v>43350.419999999998</v>
      </c>
      <c r="J135" s="63">
        <v>43350.419999999998</v>
      </c>
      <c r="K135" s="63">
        <v>43350.419999999998</v>
      </c>
      <c r="L135" s="55"/>
      <c r="M135" s="55"/>
      <c r="N135" s="55"/>
      <c r="O135" s="57"/>
      <c r="P135" s="57"/>
    </row>
    <row customFormat="1" ht="55.899999999999999" customHeight="1" r="136" s="16">
      <c r="A136" s="31"/>
      <c r="B136" s="58" t="s">
        <v>337</v>
      </c>
      <c r="C136" s="59" t="s">
        <v>32</v>
      </c>
      <c r="D136" s="31" t="s">
        <v>40</v>
      </c>
      <c r="E136" s="31" t="s">
        <v>26</v>
      </c>
      <c r="F136" s="61" t="s">
        <v>26</v>
      </c>
      <c r="G136" s="61" t="s">
        <v>33</v>
      </c>
      <c r="H136" s="121" t="s">
        <v>26</v>
      </c>
      <c r="I136" s="64" t="s">
        <v>26</v>
      </c>
      <c r="J136" s="64" t="s">
        <v>26</v>
      </c>
      <c r="K136" s="64" t="s">
        <v>26</v>
      </c>
      <c r="L136" s="55"/>
      <c r="M136" s="55"/>
      <c r="N136" s="57"/>
      <c r="O136" s="57"/>
    </row>
    <row customFormat="1" ht="218.44999999999999" customHeight="1" r="137" s="16">
      <c r="A137" s="197" t="s">
        <v>338</v>
      </c>
      <c r="B137" s="211" t="s">
        <v>339</v>
      </c>
      <c r="C137" s="212"/>
      <c r="D137" s="197" t="s">
        <v>71</v>
      </c>
      <c r="E137" s="213" t="s">
        <v>340</v>
      </c>
      <c r="F137" s="199" t="s">
        <v>24</v>
      </c>
      <c r="G137" s="199" t="s">
        <v>25</v>
      </c>
      <c r="H137" s="197" t="s">
        <v>26</v>
      </c>
      <c r="I137" s="200">
        <f>SUM(I138:I143)</f>
        <v>83207.85500000001</v>
      </c>
      <c r="J137" s="200">
        <f>SUM(J138:J143)</f>
        <v>64294.756999999998</v>
      </c>
      <c r="K137" s="200">
        <f>SUM(K138:K143)</f>
        <v>127459.77499999999</v>
      </c>
      <c r="L137" s="227"/>
      <c r="M137" s="168"/>
      <c r="N137" s="57"/>
      <c r="O137" s="57"/>
    </row>
    <row customFormat="1" ht="26.449999999999999" customHeight="1" r="138" s="16">
      <c r="A138" s="78" t="s">
        <v>341</v>
      </c>
      <c r="B138" s="79" t="s">
        <v>342</v>
      </c>
      <c r="C138" s="80"/>
      <c r="D138" s="78" t="s">
        <v>134</v>
      </c>
      <c r="E138" s="206" t="s">
        <v>343</v>
      </c>
      <c r="F138" s="81" t="s">
        <v>24</v>
      </c>
      <c r="G138" s="81" t="s">
        <v>25</v>
      </c>
      <c r="H138" s="75" t="s">
        <v>344</v>
      </c>
      <c r="I138" s="77">
        <v>0</v>
      </c>
      <c r="J138" s="77">
        <v>0</v>
      </c>
      <c r="K138" s="77">
        <v>0</v>
      </c>
      <c r="L138" s="55"/>
      <c r="M138" s="55"/>
      <c r="N138" s="57"/>
      <c r="O138" s="57"/>
    </row>
    <row customFormat="1" ht="41.450000000000003" customHeight="1" r="139" s="16">
      <c r="A139" s="82"/>
      <c r="B139" s="83"/>
      <c r="C139" s="84"/>
      <c r="D139" s="82"/>
      <c r="E139" s="209"/>
      <c r="F139" s="85"/>
      <c r="G139" s="85"/>
      <c r="H139" s="228" t="s">
        <v>345</v>
      </c>
      <c r="I139" s="90">
        <v>15273.164000000001</v>
      </c>
      <c r="J139" s="77">
        <v>0</v>
      </c>
      <c r="K139" s="77">
        <v>27792.552</v>
      </c>
      <c r="L139" s="55"/>
      <c r="O139" s="57"/>
      <c r="P139" s="57"/>
      <c r="Q139" s="55"/>
      <c r="R139" s="57"/>
    </row>
    <row customFormat="1" ht="35.450000000000003" customHeight="1" r="140" s="16">
      <c r="A140" s="86"/>
      <c r="B140" s="87"/>
      <c r="C140" s="88"/>
      <c r="D140" s="86"/>
      <c r="E140" s="173"/>
      <c r="F140" s="89"/>
      <c r="G140" s="89"/>
      <c r="H140" s="228" t="s">
        <v>346</v>
      </c>
      <c r="I140" s="90">
        <v>10000</v>
      </c>
      <c r="J140" s="77">
        <v>0</v>
      </c>
      <c r="K140" s="77">
        <v>0</v>
      </c>
      <c r="L140" s="55"/>
      <c r="O140" s="57"/>
      <c r="P140" s="57"/>
      <c r="Q140" s="55"/>
      <c r="R140" s="57"/>
    </row>
    <row customFormat="1" ht="106.15000000000001" customHeight="1" r="141" s="16">
      <c r="A141" s="31" t="s">
        <v>347</v>
      </c>
      <c r="B141" s="58" t="s">
        <v>348</v>
      </c>
      <c r="C141" s="59"/>
      <c r="D141" s="31" t="s">
        <v>36</v>
      </c>
      <c r="E141" s="183" t="s">
        <v>349</v>
      </c>
      <c r="F141" s="61" t="s">
        <v>24</v>
      </c>
      <c r="G141" s="61" t="s">
        <v>25</v>
      </c>
      <c r="H141" s="64" t="s">
        <v>350</v>
      </c>
      <c r="I141" s="90">
        <v>33384.597999999998</v>
      </c>
      <c r="J141" s="77">
        <v>33698.735999999997</v>
      </c>
      <c r="K141" s="77">
        <v>33761.610000000001</v>
      </c>
      <c r="L141" s="55"/>
      <c r="O141" s="57"/>
      <c r="P141" s="57"/>
      <c r="Q141" s="55"/>
      <c r="R141" s="57"/>
    </row>
    <row customFormat="1" ht="75.599999999999994" customHeight="1" r="142" s="16">
      <c r="A142" s="31" t="s">
        <v>351</v>
      </c>
      <c r="B142" s="58" t="s">
        <v>352</v>
      </c>
      <c r="C142" s="59"/>
      <c r="D142" s="31" t="s">
        <v>353</v>
      </c>
      <c r="E142" s="60" t="s">
        <v>354</v>
      </c>
      <c r="F142" s="61" t="s">
        <v>24</v>
      </c>
      <c r="G142" s="61" t="s">
        <v>25</v>
      </c>
      <c r="H142" s="64" t="s">
        <v>355</v>
      </c>
      <c r="I142" s="90">
        <v>14177.449000000001</v>
      </c>
      <c r="J142" s="77">
        <v>9466.0210000000006</v>
      </c>
      <c r="K142" s="77">
        <v>33025.612999999998</v>
      </c>
      <c r="L142" s="55"/>
      <c r="O142" s="57"/>
      <c r="P142" s="57"/>
      <c r="Q142" s="55"/>
      <c r="R142" s="57"/>
    </row>
    <row customFormat="1" ht="67.5" customHeight="1" r="143" s="16">
      <c r="A143" s="31" t="s">
        <v>356</v>
      </c>
      <c r="B143" s="58" t="s">
        <v>357</v>
      </c>
      <c r="C143" s="59"/>
      <c r="D143" s="31" t="s">
        <v>353</v>
      </c>
      <c r="E143" s="60" t="s">
        <v>358</v>
      </c>
      <c r="F143" s="61" t="s">
        <v>24</v>
      </c>
      <c r="G143" s="61" t="s">
        <v>25</v>
      </c>
      <c r="H143" s="64" t="s">
        <v>359</v>
      </c>
      <c r="I143" s="90">
        <v>10372.644</v>
      </c>
      <c r="J143" s="77">
        <v>21130</v>
      </c>
      <c r="K143" s="77">
        <v>32880</v>
      </c>
      <c r="L143" s="55"/>
      <c r="O143" s="57"/>
      <c r="P143" s="57"/>
      <c r="Q143" s="55"/>
      <c r="R143" s="57"/>
    </row>
    <row customFormat="1" ht="72.75" customHeight="1" r="144" s="16">
      <c r="A144" s="31"/>
      <c r="B144" s="58" t="s">
        <v>360</v>
      </c>
      <c r="C144" s="59" t="s">
        <v>32</v>
      </c>
      <c r="D144" s="31" t="s">
        <v>353</v>
      </c>
      <c r="E144" s="61" t="s">
        <v>26</v>
      </c>
      <c r="F144" s="61" t="s">
        <v>26</v>
      </c>
      <c r="G144" s="61" t="s">
        <v>33</v>
      </c>
      <c r="H144" s="121" t="s">
        <v>26</v>
      </c>
      <c r="I144" s="121" t="s">
        <v>26</v>
      </c>
      <c r="J144" s="121" t="s">
        <v>26</v>
      </c>
      <c r="K144" s="121" t="s">
        <v>26</v>
      </c>
      <c r="L144" s="55"/>
      <c r="O144" s="57"/>
      <c r="P144" s="57"/>
      <c r="Q144" s="55"/>
      <c r="R144" s="57"/>
    </row>
    <row customFormat="1" ht="69" customHeight="1" r="145" s="16">
      <c r="A145" s="31"/>
      <c r="B145" s="58" t="s">
        <v>361</v>
      </c>
      <c r="C145" s="59"/>
      <c r="D145" s="31" t="s">
        <v>40</v>
      </c>
      <c r="E145" s="31" t="s">
        <v>26</v>
      </c>
      <c r="F145" s="61" t="s">
        <v>26</v>
      </c>
      <c r="G145" s="61" t="s">
        <v>33</v>
      </c>
      <c r="H145" s="121" t="s">
        <v>26</v>
      </c>
      <c r="I145" s="64" t="s">
        <v>26</v>
      </c>
      <c r="J145" s="64" t="s">
        <v>26</v>
      </c>
      <c r="K145" s="64" t="s">
        <v>26</v>
      </c>
      <c r="L145" s="55"/>
      <c r="O145" s="57"/>
      <c r="P145" s="57"/>
      <c r="Q145" s="55"/>
      <c r="R145" s="57"/>
    </row>
    <row customFormat="1" ht="72" customHeight="1" r="146" s="16">
      <c r="A146" s="31"/>
      <c r="B146" s="58" t="s">
        <v>362</v>
      </c>
      <c r="C146" s="59" t="s">
        <v>32</v>
      </c>
      <c r="D146" s="31" t="s">
        <v>40</v>
      </c>
      <c r="E146" s="31" t="s">
        <v>26</v>
      </c>
      <c r="F146" s="61" t="s">
        <v>26</v>
      </c>
      <c r="G146" s="61" t="s">
        <v>33</v>
      </c>
      <c r="H146" s="121" t="s">
        <v>26</v>
      </c>
      <c r="I146" s="64" t="s">
        <v>26</v>
      </c>
      <c r="J146" s="64" t="s">
        <v>26</v>
      </c>
      <c r="K146" s="64" t="s">
        <v>26</v>
      </c>
      <c r="L146" s="55"/>
      <c r="O146" s="57"/>
      <c r="P146" s="57"/>
      <c r="Q146" s="55"/>
      <c r="R146" s="57"/>
    </row>
    <row customFormat="1" ht="75.599999999999994" customHeight="1" hidden="1" r="147" s="229">
      <c r="A147" s="91" t="s">
        <v>363</v>
      </c>
      <c r="B147" s="92" t="s">
        <v>364</v>
      </c>
      <c r="C147" s="93"/>
      <c r="D147" s="91" t="s">
        <v>365</v>
      </c>
      <c r="E147" s="217" t="s">
        <v>366</v>
      </c>
      <c r="F147" s="95" t="s">
        <v>24</v>
      </c>
      <c r="G147" s="95" t="s">
        <v>25</v>
      </c>
      <c r="H147" s="94" t="s">
        <v>26</v>
      </c>
      <c r="I147" s="219">
        <f>I148</f>
        <v>0</v>
      </c>
      <c r="J147" s="230">
        <f>J148</f>
        <v>0</v>
      </c>
      <c r="K147" s="230">
        <f>K148</f>
        <v>0</v>
      </c>
      <c r="L147" s="231"/>
      <c r="O147" s="232"/>
      <c r="P147" s="232"/>
      <c r="Q147" s="231"/>
      <c r="R147" s="232"/>
    </row>
    <row customFormat="1" ht="51.600000000000001" customHeight="1" hidden="1" r="148" s="229">
      <c r="A148" s="91" t="s">
        <v>367</v>
      </c>
      <c r="B148" s="92" t="s">
        <v>368</v>
      </c>
      <c r="C148" s="93"/>
      <c r="D148" s="91" t="s">
        <v>353</v>
      </c>
      <c r="E148" s="217" t="s">
        <v>369</v>
      </c>
      <c r="F148" s="95"/>
      <c r="G148" s="95"/>
      <c r="H148" s="97" t="s">
        <v>370</v>
      </c>
      <c r="I148" s="233">
        <v>0</v>
      </c>
      <c r="J148" s="234">
        <v>0</v>
      </c>
      <c r="K148" s="234">
        <v>0</v>
      </c>
      <c r="L148" s="231"/>
      <c r="O148" s="232"/>
      <c r="P148" s="232"/>
      <c r="Q148" s="231"/>
      <c r="R148" s="232"/>
    </row>
    <row customFormat="1" ht="82.150000000000006" customHeight="1" hidden="1" r="149" s="229">
      <c r="A149" s="91"/>
      <c r="B149" s="92" t="s">
        <v>371</v>
      </c>
      <c r="C149" s="93" t="s">
        <v>32</v>
      </c>
      <c r="D149" s="91" t="s">
        <v>353</v>
      </c>
      <c r="E149" s="95" t="s">
        <v>26</v>
      </c>
      <c r="F149" s="95" t="s">
        <v>26</v>
      </c>
      <c r="G149" s="95" t="s">
        <v>101</v>
      </c>
      <c r="H149" s="94" t="s">
        <v>26</v>
      </c>
      <c r="I149" s="96" t="s">
        <v>26</v>
      </c>
      <c r="J149" s="97" t="s">
        <v>26</v>
      </c>
      <c r="K149" s="97" t="s">
        <v>26</v>
      </c>
      <c r="L149" s="231"/>
      <c r="O149" s="232"/>
      <c r="P149" s="232"/>
      <c r="Q149" s="231"/>
      <c r="R149" s="232"/>
    </row>
    <row customFormat="1" ht="75" customHeight="1" hidden="1" r="150" s="229">
      <c r="A150" s="91"/>
      <c r="B150" s="92" t="s">
        <v>372</v>
      </c>
      <c r="C150" s="93"/>
      <c r="D150" s="91" t="s">
        <v>40</v>
      </c>
      <c r="E150" s="91" t="s">
        <v>26</v>
      </c>
      <c r="F150" s="95" t="s">
        <v>26</v>
      </c>
      <c r="G150" s="95"/>
      <c r="H150" s="94" t="s">
        <v>26</v>
      </c>
      <c r="I150" s="96" t="s">
        <v>26</v>
      </c>
      <c r="J150" s="97" t="s">
        <v>26</v>
      </c>
      <c r="K150" s="97" t="s">
        <v>26</v>
      </c>
      <c r="L150" s="231"/>
      <c r="O150" s="232"/>
      <c r="P150" s="232"/>
      <c r="Q150" s="231"/>
      <c r="R150" s="232"/>
    </row>
    <row customFormat="1" ht="60" customHeight="1" r="151" s="40">
      <c r="A151" s="235" t="s">
        <v>373</v>
      </c>
      <c r="B151" s="236" t="s">
        <v>374</v>
      </c>
      <c r="C151" s="235" t="s">
        <v>26</v>
      </c>
      <c r="D151" s="235" t="s">
        <v>26</v>
      </c>
      <c r="E151" s="237" t="s">
        <v>26</v>
      </c>
      <c r="F151" s="235" t="s">
        <v>26</v>
      </c>
      <c r="G151" s="235" t="s">
        <v>26</v>
      </c>
      <c r="H151" s="235" t="s">
        <v>26</v>
      </c>
      <c r="I151" s="238">
        <f>I152+I153+I162+I163+I172+I176+I181+I182</f>
        <v>25568.719000000001</v>
      </c>
      <c r="J151" s="238">
        <f>J152+J153+J162+J163+J172+J176+J181+J182</f>
        <v>5243.25</v>
      </c>
      <c r="K151" s="238">
        <f>K152+K153+K162+K163+K172+K176+K181+K182</f>
        <v>5243.25</v>
      </c>
      <c r="L151" s="130"/>
      <c r="M151" s="55"/>
      <c r="N151" s="55"/>
      <c r="O151" s="55"/>
      <c r="P151" s="55"/>
      <c r="Q151" s="55"/>
      <c r="R151" s="57"/>
    </row>
    <row customFormat="1" ht="174" customHeight="1" r="152" s="40">
      <c r="A152" s="239" t="s">
        <v>375</v>
      </c>
      <c r="B152" s="240" t="s">
        <v>376</v>
      </c>
      <c r="C152" s="241"/>
      <c r="D152" s="239" t="s">
        <v>377</v>
      </c>
      <c r="E152" s="242" t="s">
        <v>378</v>
      </c>
      <c r="F152" s="243" t="s">
        <v>24</v>
      </c>
      <c r="G152" s="243" t="s">
        <v>25</v>
      </c>
      <c r="H152" s="244" t="s">
        <v>26</v>
      </c>
      <c r="I152" s="245">
        <f>SUM(I154+I155+I157+I159+I160)</f>
        <v>21018.110000000001</v>
      </c>
      <c r="J152" s="245">
        <f>SUM(J154+J155+J157+J159+J160)</f>
        <v>2000</v>
      </c>
      <c r="K152" s="245">
        <f>SUM(K154+K155+K157+K159+K160)</f>
        <v>2000</v>
      </c>
      <c r="L152" s="55"/>
      <c r="M152" s="55"/>
      <c r="N152" s="57"/>
      <c r="O152" s="57"/>
    </row>
    <row customFormat="1" ht="52.5" customHeight="1" hidden="1" r="153" s="40">
      <c r="A153" s="246"/>
      <c r="B153" s="247"/>
      <c r="C153" s="248"/>
      <c r="D153" s="249"/>
      <c r="E153" s="250"/>
      <c r="F153" s="243" t="s">
        <v>24</v>
      </c>
      <c r="G153" s="243" t="s">
        <v>25</v>
      </c>
      <c r="H153" s="244" t="s">
        <v>26</v>
      </c>
      <c r="I153" s="251">
        <f>I156+I158</f>
        <v>0</v>
      </c>
      <c r="J153" s="251">
        <f>J156+J158</f>
        <v>0</v>
      </c>
      <c r="K153" s="251">
        <f>K156+K158</f>
        <v>0</v>
      </c>
      <c r="L153" s="55"/>
      <c r="M153" s="55"/>
      <c r="N153" s="57"/>
      <c r="O153" s="57"/>
    </row>
    <row customFormat="1" ht="60.75" customHeight="1" hidden="1" r="154" s="229">
      <c r="A154" s="252" t="s">
        <v>379</v>
      </c>
      <c r="B154" s="253" t="s">
        <v>380</v>
      </c>
      <c r="C154" s="254"/>
      <c r="D154" s="252" t="s">
        <v>377</v>
      </c>
      <c r="E154" s="255" t="s">
        <v>381</v>
      </c>
      <c r="F154" s="256"/>
      <c r="G154" s="256"/>
      <c r="H154" s="257" t="s">
        <v>382</v>
      </c>
      <c r="I154" s="233">
        <v>0</v>
      </c>
      <c r="J154" s="233">
        <v>0</v>
      </c>
      <c r="K154" s="233">
        <v>0</v>
      </c>
      <c r="L154" s="231"/>
      <c r="M154" s="258"/>
      <c r="N154" s="231"/>
      <c r="O154" s="231"/>
      <c r="P154" s="231"/>
      <c r="Q154" s="231"/>
      <c r="R154" s="231"/>
      <c r="S154" s="232"/>
      <c r="T154" s="232"/>
    </row>
    <row customFormat="1" ht="64.5" customHeight="1" hidden="1" r="155" s="229">
      <c r="A155" s="259"/>
      <c r="B155" s="260"/>
      <c r="C155" s="261"/>
      <c r="D155" s="259"/>
      <c r="E155" s="262"/>
      <c r="F155" s="256"/>
      <c r="G155" s="256"/>
      <c r="H155" s="257" t="s">
        <v>383</v>
      </c>
      <c r="I155" s="233">
        <v>0</v>
      </c>
      <c r="J155" s="233">
        <v>0</v>
      </c>
      <c r="K155" s="233">
        <v>0</v>
      </c>
      <c r="L155" s="231"/>
      <c r="M155" s="258"/>
      <c r="N155" s="231"/>
      <c r="O155" s="231"/>
      <c r="P155" s="231"/>
      <c r="Q155" s="231"/>
      <c r="R155" s="231"/>
      <c r="S155" s="232"/>
      <c r="T155" s="232"/>
    </row>
    <row customFormat="1" ht="66.75" customHeight="1" hidden="1" r="156" s="229">
      <c r="A156" s="263"/>
      <c r="B156" s="264"/>
      <c r="C156" s="265"/>
      <c r="D156" s="263"/>
      <c r="E156" s="266"/>
      <c r="F156" s="256"/>
      <c r="G156" s="256"/>
      <c r="H156" s="257" t="s">
        <v>384</v>
      </c>
      <c r="I156" s="233">
        <v>0</v>
      </c>
      <c r="J156" s="233">
        <v>0</v>
      </c>
      <c r="K156" s="233">
        <v>0</v>
      </c>
      <c r="L156" s="231"/>
      <c r="M156" s="258"/>
      <c r="N156" s="231"/>
      <c r="O156" s="231"/>
      <c r="P156" s="231"/>
      <c r="Q156" s="231"/>
      <c r="R156" s="231"/>
      <c r="S156" s="232"/>
      <c r="T156" s="232"/>
    </row>
    <row customFormat="1" ht="97.5" customHeight="1" r="157" s="122">
      <c r="A157" s="175" t="s">
        <v>385</v>
      </c>
      <c r="B157" s="154" t="s">
        <v>386</v>
      </c>
      <c r="C157" s="174"/>
      <c r="D157" s="175" t="s">
        <v>377</v>
      </c>
      <c r="E157" s="151" t="s">
        <v>387</v>
      </c>
      <c r="F157" s="152" t="s">
        <v>24</v>
      </c>
      <c r="G157" s="152" t="s">
        <v>25</v>
      </c>
      <c r="H157" s="222" t="s">
        <v>388</v>
      </c>
      <c r="I157" s="90">
        <v>2000</v>
      </c>
      <c r="J157" s="90">
        <v>2000</v>
      </c>
      <c r="K157" s="90">
        <v>2000</v>
      </c>
      <c r="L157" s="130"/>
      <c r="M157" s="54"/>
      <c r="N157" s="130"/>
      <c r="O157" s="130"/>
      <c r="P157" s="130"/>
      <c r="Q157" s="130"/>
      <c r="R157" s="130"/>
      <c r="S157" s="131"/>
      <c r="T157" s="131"/>
    </row>
    <row customFormat="1" ht="135" customHeight="1" hidden="1" r="158" s="122">
      <c r="A158" s="175" t="s">
        <v>389</v>
      </c>
      <c r="B158" s="154" t="s">
        <v>390</v>
      </c>
      <c r="C158" s="174"/>
      <c r="D158" s="175" t="s">
        <v>391</v>
      </c>
      <c r="E158" s="154" t="s">
        <v>392</v>
      </c>
      <c r="F158" s="127"/>
      <c r="G158" s="127"/>
      <c r="H158" s="146" t="s">
        <v>384</v>
      </c>
      <c r="I158" s="90">
        <v>0</v>
      </c>
      <c r="J158" s="147">
        <v>0</v>
      </c>
      <c r="K158" s="147">
        <v>0</v>
      </c>
      <c r="L158" s="130"/>
      <c r="M158" s="54"/>
      <c r="N158" s="130"/>
      <c r="O158" s="130"/>
      <c r="P158" s="130"/>
      <c r="Q158" s="130"/>
      <c r="R158" s="130"/>
      <c r="S158" s="131"/>
      <c r="T158" s="131"/>
    </row>
    <row customFormat="1" ht="93" customHeight="1" r="159" s="122">
      <c r="A159" s="175" t="s">
        <v>393</v>
      </c>
      <c r="B159" s="154" t="s">
        <v>394</v>
      </c>
      <c r="C159" s="174"/>
      <c r="D159" s="175" t="s">
        <v>391</v>
      </c>
      <c r="E159" s="154"/>
      <c r="F159" s="152" t="s">
        <v>24</v>
      </c>
      <c r="G159" s="152" t="s">
        <v>61</v>
      </c>
      <c r="H159" s="267" t="s">
        <v>395</v>
      </c>
      <c r="I159" s="90">
        <v>14000</v>
      </c>
      <c r="J159" s="268">
        <v>0</v>
      </c>
      <c r="K159" s="268">
        <v>0</v>
      </c>
      <c r="L159" s="130"/>
      <c r="M159" s="54"/>
      <c r="N159" s="130"/>
      <c r="O159" s="130"/>
      <c r="P159" s="130"/>
      <c r="Q159" s="130"/>
      <c r="R159" s="130"/>
      <c r="S159" s="131"/>
      <c r="T159" s="131"/>
    </row>
    <row customFormat="1" ht="95.25" customHeight="1" r="160" s="122">
      <c r="A160" s="175" t="s">
        <v>396</v>
      </c>
      <c r="B160" s="154" t="s">
        <v>397</v>
      </c>
      <c r="C160" s="174"/>
      <c r="D160" s="175" t="s">
        <v>391</v>
      </c>
      <c r="E160" s="154"/>
      <c r="F160" s="152" t="s">
        <v>24</v>
      </c>
      <c r="G160" s="152" t="s">
        <v>61</v>
      </c>
      <c r="H160" s="267" t="s">
        <v>398</v>
      </c>
      <c r="I160" s="90">
        <v>5018.1099999999997</v>
      </c>
      <c r="J160" s="268">
        <v>0</v>
      </c>
      <c r="K160" s="268">
        <v>0</v>
      </c>
      <c r="L160" s="130"/>
      <c r="M160" s="54"/>
      <c r="N160" s="130"/>
      <c r="O160" s="130"/>
      <c r="P160" s="130"/>
      <c r="Q160" s="130"/>
      <c r="R160" s="130"/>
      <c r="S160" s="131"/>
      <c r="T160" s="131"/>
    </row>
    <row customFormat="1" ht="72" customHeight="1" r="161" s="122">
      <c r="A161" s="175"/>
      <c r="B161" s="154" t="s">
        <v>399</v>
      </c>
      <c r="C161" s="174"/>
      <c r="D161" s="175" t="s">
        <v>377</v>
      </c>
      <c r="E161" s="175" t="s">
        <v>26</v>
      </c>
      <c r="F161" s="176" t="s">
        <v>26</v>
      </c>
      <c r="G161" s="61" t="s">
        <v>33</v>
      </c>
      <c r="H161" s="176" t="s">
        <v>26</v>
      </c>
      <c r="I161" s="128" t="s">
        <v>26</v>
      </c>
      <c r="J161" s="128" t="s">
        <v>26</v>
      </c>
      <c r="K161" s="128" t="s">
        <v>26</v>
      </c>
      <c r="M161" s="130"/>
      <c r="N161" s="130"/>
      <c r="O161" s="130"/>
      <c r="P161" s="130"/>
      <c r="Q161" s="130"/>
      <c r="R161" s="131"/>
    </row>
    <row customFormat="1" ht="97.5" customHeight="1" r="162" s="16">
      <c r="A162" s="239" t="s">
        <v>400</v>
      </c>
      <c r="B162" s="269" t="s">
        <v>401</v>
      </c>
      <c r="C162" s="270"/>
      <c r="D162" s="271" t="s">
        <v>391</v>
      </c>
      <c r="E162" s="239" t="s">
        <v>402</v>
      </c>
      <c r="F162" s="243"/>
      <c r="G162" s="243"/>
      <c r="H162" s="272" t="s">
        <v>26</v>
      </c>
      <c r="I162" s="251">
        <f>I164+I165</f>
        <v>0</v>
      </c>
      <c r="J162" s="251">
        <f>J164+J165</f>
        <v>0</v>
      </c>
      <c r="K162" s="251">
        <f>K164+K165</f>
        <v>0</v>
      </c>
      <c r="M162" s="55"/>
      <c r="N162" s="55"/>
      <c r="O162" s="55"/>
      <c r="P162" s="55"/>
      <c r="Q162" s="55"/>
      <c r="R162" s="57"/>
    </row>
    <row customFormat="1" ht="64.5" customHeight="1" r="163" s="16">
      <c r="A163" s="246"/>
      <c r="B163" s="273"/>
      <c r="C163" s="274"/>
      <c r="D163" s="271" t="s">
        <v>403</v>
      </c>
      <c r="E163" s="246"/>
      <c r="F163" s="243" t="s">
        <v>24</v>
      </c>
      <c r="G163" s="243" t="s">
        <v>25</v>
      </c>
      <c r="H163" s="272" t="s">
        <v>26</v>
      </c>
      <c r="I163" s="251">
        <f>I166+I167+I168+I169+I170</f>
        <v>250</v>
      </c>
      <c r="J163" s="251">
        <f>J166+J167+J168+J169+J170</f>
        <v>250</v>
      </c>
      <c r="K163" s="251">
        <f>K166+K167+K168+K169+K170</f>
        <v>250</v>
      </c>
      <c r="M163" s="55"/>
      <c r="N163" s="55"/>
      <c r="O163" s="55"/>
      <c r="P163" s="55"/>
      <c r="Q163" s="55"/>
      <c r="R163" s="57"/>
    </row>
    <row customFormat="1" ht="74.25" customHeight="1" hidden="1" r="164" s="16">
      <c r="A164" s="66" t="s">
        <v>404</v>
      </c>
      <c r="B164" s="67" t="s">
        <v>405</v>
      </c>
      <c r="C164" s="74"/>
      <c r="D164" s="66" t="s">
        <v>406</v>
      </c>
      <c r="E164" s="69" t="s">
        <v>407</v>
      </c>
      <c r="F164" s="70"/>
      <c r="G164" s="70"/>
      <c r="H164" s="275" t="s">
        <v>408</v>
      </c>
      <c r="I164" s="77">
        <v>0</v>
      </c>
      <c r="J164" s="72">
        <v>0</v>
      </c>
      <c r="K164" s="72">
        <v>0</v>
      </c>
      <c r="L164" s="55"/>
      <c r="M164" s="55"/>
      <c r="N164" s="55"/>
      <c r="O164" s="55"/>
      <c r="P164" s="55"/>
      <c r="Q164" s="55"/>
      <c r="R164" s="57"/>
    </row>
    <row customFormat="1" ht="65.25" customHeight="1" hidden="1" r="165" s="16">
      <c r="A165" s="66" t="s">
        <v>409</v>
      </c>
      <c r="B165" s="67" t="s">
        <v>410</v>
      </c>
      <c r="C165" s="74"/>
      <c r="D165" s="66" t="s">
        <v>406</v>
      </c>
      <c r="E165" s="69" t="s">
        <v>411</v>
      </c>
      <c r="F165" s="70"/>
      <c r="G165" s="70"/>
      <c r="H165" s="275" t="s">
        <v>408</v>
      </c>
      <c r="I165" s="77">
        <v>0</v>
      </c>
      <c r="J165" s="72">
        <v>0</v>
      </c>
      <c r="K165" s="72">
        <v>0</v>
      </c>
      <c r="L165" s="55"/>
      <c r="M165" s="55"/>
      <c r="N165" s="55"/>
      <c r="O165" s="55"/>
      <c r="P165" s="55"/>
      <c r="Q165" s="55"/>
      <c r="R165" s="57"/>
    </row>
    <row customFormat="1" ht="104.45" customHeight="1" r="166" s="16">
      <c r="A166" s="31" t="s">
        <v>412</v>
      </c>
      <c r="B166" s="58" t="s">
        <v>413</v>
      </c>
      <c r="C166" s="59"/>
      <c r="D166" s="31" t="s">
        <v>414</v>
      </c>
      <c r="E166" s="60" t="s">
        <v>415</v>
      </c>
      <c r="F166" s="61" t="s">
        <v>24</v>
      </c>
      <c r="G166" s="61" t="s">
        <v>25</v>
      </c>
      <c r="H166" s="276" t="s">
        <v>416</v>
      </c>
      <c r="I166" s="77">
        <v>57.079999999999998</v>
      </c>
      <c r="J166" s="77">
        <v>125</v>
      </c>
      <c r="K166" s="77">
        <v>125</v>
      </c>
      <c r="L166" s="55"/>
      <c r="M166" s="55"/>
      <c r="N166" s="55"/>
      <c r="O166" s="55"/>
      <c r="P166" s="55"/>
      <c r="Q166" s="55"/>
      <c r="R166" s="57"/>
    </row>
    <row customFormat="1" ht="94.900000000000006" customHeight="1" r="167" s="16">
      <c r="A167" s="31" t="s">
        <v>417</v>
      </c>
      <c r="B167" s="58" t="s">
        <v>418</v>
      </c>
      <c r="C167" s="59"/>
      <c r="D167" s="31" t="s">
        <v>419</v>
      </c>
      <c r="E167" s="60" t="s">
        <v>415</v>
      </c>
      <c r="F167" s="61" t="s">
        <v>24</v>
      </c>
      <c r="G167" s="61" t="s">
        <v>25</v>
      </c>
      <c r="H167" s="276" t="s">
        <v>416</v>
      </c>
      <c r="I167" s="77">
        <v>60.119999999999997</v>
      </c>
      <c r="J167" s="77">
        <v>125</v>
      </c>
      <c r="K167" s="77">
        <v>125</v>
      </c>
      <c r="L167" s="55"/>
      <c r="M167" s="55"/>
      <c r="N167" s="55"/>
      <c r="O167" s="55"/>
      <c r="P167" s="55"/>
      <c r="Q167" s="55"/>
      <c r="R167" s="57"/>
    </row>
    <row customFormat="1" ht="105" customHeight="1" r="168" s="16">
      <c r="A168" s="31" t="s">
        <v>420</v>
      </c>
      <c r="B168" s="58" t="s">
        <v>421</v>
      </c>
      <c r="C168" s="59"/>
      <c r="D168" s="31" t="s">
        <v>422</v>
      </c>
      <c r="E168" s="60" t="s">
        <v>423</v>
      </c>
      <c r="F168" s="61" t="s">
        <v>24</v>
      </c>
      <c r="G168" s="61" t="s">
        <v>61</v>
      </c>
      <c r="H168" s="276" t="s">
        <v>416</v>
      </c>
      <c r="I168" s="77">
        <v>62.920000000000002</v>
      </c>
      <c r="J168" s="77">
        <v>0</v>
      </c>
      <c r="K168" s="77">
        <v>0</v>
      </c>
      <c r="L168" s="55"/>
      <c r="M168" s="55"/>
      <c r="N168" s="55"/>
      <c r="O168" s="55"/>
      <c r="P168" s="55"/>
      <c r="Q168" s="55"/>
      <c r="R168" s="57"/>
    </row>
    <row customFormat="1" ht="78.75" customHeight="1" hidden="1" r="169" s="16">
      <c r="A169" s="66" t="s">
        <v>424</v>
      </c>
      <c r="B169" s="67" t="s">
        <v>425</v>
      </c>
      <c r="C169" s="74"/>
      <c r="D169" s="66" t="s">
        <v>426</v>
      </c>
      <c r="E169" s="69" t="s">
        <v>427</v>
      </c>
      <c r="F169" s="70" t="s">
        <v>24</v>
      </c>
      <c r="G169" s="70" t="s">
        <v>25</v>
      </c>
      <c r="H169" s="275" t="s">
        <v>416</v>
      </c>
      <c r="I169" s="77">
        <v>0</v>
      </c>
      <c r="J169" s="72">
        <v>0</v>
      </c>
      <c r="K169" s="72">
        <v>0</v>
      </c>
      <c r="L169" s="55"/>
      <c r="M169" s="55"/>
      <c r="N169" s="55"/>
      <c r="O169" s="55"/>
      <c r="P169" s="55"/>
      <c r="Q169" s="55"/>
      <c r="R169" s="57"/>
    </row>
    <row customFormat="1" ht="90" customHeight="1" r="170" s="16">
      <c r="A170" s="31" t="s">
        <v>428</v>
      </c>
      <c r="B170" s="58" t="s">
        <v>429</v>
      </c>
      <c r="C170" s="59"/>
      <c r="D170" s="31" t="s">
        <v>426</v>
      </c>
      <c r="E170" s="60" t="s">
        <v>430</v>
      </c>
      <c r="F170" s="61" t="s">
        <v>24</v>
      </c>
      <c r="G170" s="61" t="s">
        <v>61</v>
      </c>
      <c r="H170" s="276" t="s">
        <v>416</v>
      </c>
      <c r="I170" s="77">
        <f>114.88-45</f>
        <v>69.879999999999995</v>
      </c>
      <c r="J170" s="77">
        <v>0</v>
      </c>
      <c r="K170" s="77">
        <v>0</v>
      </c>
      <c r="L170" s="55"/>
      <c r="M170" s="55"/>
      <c r="N170" s="55"/>
      <c r="O170" s="55"/>
      <c r="P170" s="55"/>
      <c r="Q170" s="55"/>
      <c r="R170" s="57"/>
    </row>
    <row customFormat="1" ht="87.75" customHeight="1" hidden="1" r="171" s="229">
      <c r="A171" s="91"/>
      <c r="B171" s="92" t="s">
        <v>431</v>
      </c>
      <c r="C171" s="93" t="s">
        <v>32</v>
      </c>
      <c r="D171" s="91" t="s">
        <v>432</v>
      </c>
      <c r="E171" s="91" t="s">
        <v>26</v>
      </c>
      <c r="F171" s="94" t="s">
        <v>26</v>
      </c>
      <c r="G171" s="95" t="s">
        <v>433</v>
      </c>
      <c r="H171" s="94" t="s">
        <v>26</v>
      </c>
      <c r="I171" s="96" t="s">
        <v>26</v>
      </c>
      <c r="J171" s="97" t="s">
        <v>26</v>
      </c>
      <c r="K171" s="97" t="s">
        <v>26</v>
      </c>
      <c r="L171" s="231"/>
      <c r="M171" s="231"/>
      <c r="N171" s="231"/>
      <c r="O171" s="231"/>
      <c r="P171" s="231"/>
      <c r="Q171" s="231"/>
      <c r="R171" s="232"/>
      <c r="S171" s="232"/>
    </row>
    <row customFormat="1" ht="44.25" customHeight="1" hidden="1" r="172" s="16">
      <c r="A172" s="277" t="s">
        <v>434</v>
      </c>
      <c r="B172" s="278" t="s">
        <v>435</v>
      </c>
      <c r="C172" s="279"/>
      <c r="D172" s="277" t="s">
        <v>377</v>
      </c>
      <c r="E172" s="280" t="s">
        <v>436</v>
      </c>
      <c r="F172" s="281"/>
      <c r="G172" s="281"/>
      <c r="H172" s="282" t="s">
        <v>26</v>
      </c>
      <c r="I172" s="251">
        <f>SUM(I173:I174)</f>
        <v>0</v>
      </c>
      <c r="J172" s="283">
        <f>SUM(J173:J174)</f>
        <v>0</v>
      </c>
      <c r="K172" s="283">
        <f>SUM(K173:K174)</f>
        <v>0</v>
      </c>
      <c r="L172" s="55"/>
      <c r="M172" s="55"/>
      <c r="N172" s="55"/>
      <c r="O172" s="55"/>
      <c r="P172" s="55"/>
      <c r="Q172" s="55"/>
      <c r="R172" s="57"/>
    </row>
    <row customFormat="1" ht="58.5" customHeight="1" hidden="1" r="173" s="229">
      <c r="A173" s="91" t="s">
        <v>437</v>
      </c>
      <c r="B173" s="92" t="s">
        <v>438</v>
      </c>
      <c r="C173" s="93"/>
      <c r="D173" s="91" t="s">
        <v>377</v>
      </c>
      <c r="E173" s="217" t="s">
        <v>439</v>
      </c>
      <c r="F173" s="95"/>
      <c r="G173" s="95"/>
      <c r="H173" s="284" t="s">
        <v>440</v>
      </c>
      <c r="I173" s="233">
        <v>0</v>
      </c>
      <c r="J173" s="234">
        <v>0</v>
      </c>
      <c r="K173" s="234">
        <v>0</v>
      </c>
      <c r="L173" s="231"/>
      <c r="M173" s="231"/>
      <c r="N173" s="232"/>
      <c r="O173" s="232"/>
    </row>
    <row customFormat="1" ht="34.5" customHeight="1" hidden="1" r="174" s="229">
      <c r="A174" s="91" t="s">
        <v>441</v>
      </c>
      <c r="B174" s="92" t="s">
        <v>442</v>
      </c>
      <c r="C174" s="93"/>
      <c r="D174" s="91" t="s">
        <v>377</v>
      </c>
      <c r="E174" s="91" t="s">
        <v>443</v>
      </c>
      <c r="F174" s="95"/>
      <c r="G174" s="95"/>
      <c r="H174" s="284" t="s">
        <v>440</v>
      </c>
      <c r="I174" s="233">
        <v>0</v>
      </c>
      <c r="J174" s="234">
        <v>0</v>
      </c>
      <c r="K174" s="234">
        <v>0</v>
      </c>
      <c r="L174" s="231"/>
      <c r="M174" s="231"/>
      <c r="N174" s="232"/>
      <c r="O174" s="232"/>
    </row>
    <row customFormat="1" ht="50.25" customHeight="1" hidden="1" r="175" s="229">
      <c r="A175" s="91"/>
      <c r="B175" s="92" t="s">
        <v>444</v>
      </c>
      <c r="C175" s="93" t="s">
        <v>32</v>
      </c>
      <c r="D175" s="91" t="s">
        <v>377</v>
      </c>
      <c r="E175" s="91" t="s">
        <v>26</v>
      </c>
      <c r="F175" s="94" t="s">
        <v>26</v>
      </c>
      <c r="G175" s="95"/>
      <c r="H175" s="94" t="s">
        <v>26</v>
      </c>
      <c r="I175" s="96" t="s">
        <v>26</v>
      </c>
      <c r="J175" s="97" t="s">
        <v>26</v>
      </c>
      <c r="K175" s="97" t="s">
        <v>26</v>
      </c>
      <c r="L175" s="231"/>
      <c r="M175" s="258"/>
      <c r="N175" s="232"/>
      <c r="O175" s="232"/>
    </row>
    <row customFormat="1" ht="198" customHeight="1" r="176" s="16">
      <c r="A176" s="271" t="s">
        <v>445</v>
      </c>
      <c r="B176" s="285" t="s">
        <v>446</v>
      </c>
      <c r="C176" s="286"/>
      <c r="D176" s="271" t="s">
        <v>377</v>
      </c>
      <c r="E176" s="287" t="s">
        <v>447</v>
      </c>
      <c r="F176" s="243" t="s">
        <v>24</v>
      </c>
      <c r="G176" s="243" t="s">
        <v>25</v>
      </c>
      <c r="H176" s="272" t="s">
        <v>26</v>
      </c>
      <c r="I176" s="245">
        <f>SUM(I177:I179)</f>
        <v>2720.3069999999998</v>
      </c>
      <c r="J176" s="245">
        <f>SUM(J177:J179)</f>
        <v>1200</v>
      </c>
      <c r="K176" s="245">
        <f>SUM(K177:K179)</f>
        <v>1200</v>
      </c>
      <c r="L176" s="55"/>
      <c r="M176" s="55"/>
      <c r="N176" s="57"/>
      <c r="O176" s="57"/>
    </row>
    <row customFormat="1" ht="82.150000000000006" customHeight="1" r="177" s="16">
      <c r="A177" s="31" t="s">
        <v>448</v>
      </c>
      <c r="B177" s="58" t="s">
        <v>449</v>
      </c>
      <c r="C177" s="59"/>
      <c r="D177" s="31" t="s">
        <v>377</v>
      </c>
      <c r="E177" s="60" t="s">
        <v>450</v>
      </c>
      <c r="F177" s="61" t="s">
        <v>24</v>
      </c>
      <c r="G177" s="61" t="s">
        <v>25</v>
      </c>
      <c r="H177" s="276" t="s">
        <v>451</v>
      </c>
      <c r="I177" s="77">
        <v>1199.153</v>
      </c>
      <c r="J177" s="77">
        <v>1200</v>
      </c>
      <c r="K177" s="77">
        <v>1200</v>
      </c>
      <c r="L177" s="55"/>
      <c r="M177" s="55"/>
      <c r="N177" s="55"/>
      <c r="O177" s="55"/>
      <c r="P177" s="55"/>
      <c r="Q177" s="55"/>
      <c r="R177" s="57"/>
      <c r="S177" s="57"/>
    </row>
    <row customFormat="1" ht="64.5" customHeight="1" r="178" s="16">
      <c r="A178" s="78" t="s">
        <v>452</v>
      </c>
      <c r="B178" s="79" t="s">
        <v>453</v>
      </c>
      <c r="C178" s="80"/>
      <c r="D178" s="78" t="s">
        <v>377</v>
      </c>
      <c r="E178" s="206" t="s">
        <v>145</v>
      </c>
      <c r="F178" s="61" t="s">
        <v>24</v>
      </c>
      <c r="G178" s="61" t="s">
        <v>25</v>
      </c>
      <c r="H178" s="75" t="s">
        <v>454</v>
      </c>
      <c r="I178" s="77">
        <v>1221.154</v>
      </c>
      <c r="J178" s="77">
        <v>0</v>
      </c>
      <c r="K178" s="77">
        <v>0</v>
      </c>
      <c r="L178" s="55"/>
      <c r="M178" s="55"/>
      <c r="N178" s="55"/>
      <c r="O178" s="55"/>
      <c r="P178" s="55"/>
      <c r="Q178" s="55"/>
      <c r="R178" s="57"/>
      <c r="S178" s="57"/>
    </row>
    <row customFormat="1" ht="39.75" customHeight="1" r="179" s="16">
      <c r="A179" s="86"/>
      <c r="B179" s="87"/>
      <c r="C179" s="88"/>
      <c r="D179" s="86"/>
      <c r="E179" s="173"/>
      <c r="F179" s="61" t="s">
        <v>24</v>
      </c>
      <c r="G179" s="61" t="s">
        <v>61</v>
      </c>
      <c r="H179" s="75" t="s">
        <v>455</v>
      </c>
      <c r="I179" s="77">
        <v>300</v>
      </c>
      <c r="J179" s="77">
        <v>0</v>
      </c>
      <c r="K179" s="77">
        <v>0</v>
      </c>
      <c r="L179" s="55"/>
      <c r="M179" s="55"/>
      <c r="N179" s="55"/>
      <c r="O179" s="55"/>
      <c r="P179" s="55"/>
      <c r="Q179" s="55"/>
      <c r="R179" s="57"/>
      <c r="S179" s="57"/>
    </row>
    <row customFormat="1" ht="67.900000000000006" customHeight="1" r="180" s="16">
      <c r="A180" s="31"/>
      <c r="B180" s="58" t="s">
        <v>456</v>
      </c>
      <c r="C180" s="174"/>
      <c r="D180" s="31" t="s">
        <v>377</v>
      </c>
      <c r="E180" s="31" t="s">
        <v>26</v>
      </c>
      <c r="F180" s="121" t="s">
        <v>26</v>
      </c>
      <c r="G180" s="61" t="s">
        <v>33</v>
      </c>
      <c r="H180" s="184" t="s">
        <v>26</v>
      </c>
      <c r="I180" s="64" t="s">
        <v>26</v>
      </c>
      <c r="J180" s="64" t="s">
        <v>26</v>
      </c>
      <c r="K180" s="64" t="s">
        <v>26</v>
      </c>
      <c r="L180" s="55"/>
      <c r="M180" s="56"/>
      <c r="N180" s="57"/>
      <c r="O180" s="57"/>
    </row>
    <row customFormat="1" ht="106.15000000000001" customHeight="1" r="181" s="16">
      <c r="A181" s="239" t="s">
        <v>457</v>
      </c>
      <c r="B181" s="240" t="s">
        <v>458</v>
      </c>
      <c r="C181" s="270"/>
      <c r="D181" s="271" t="s">
        <v>377</v>
      </c>
      <c r="E181" s="242" t="s">
        <v>459</v>
      </c>
      <c r="F181" s="243" t="s">
        <v>24</v>
      </c>
      <c r="G181" s="243" t="s">
        <v>25</v>
      </c>
      <c r="H181" s="272" t="s">
        <v>26</v>
      </c>
      <c r="I181" s="251">
        <f>I183+I185+I186</f>
        <v>287.05200000000002</v>
      </c>
      <c r="J181" s="251">
        <f>J183+J185+J186</f>
        <v>500</v>
      </c>
      <c r="K181" s="251">
        <f>K183+K185+K186</f>
        <v>500</v>
      </c>
      <c r="L181" s="55"/>
      <c r="M181" s="55"/>
      <c r="N181" s="55"/>
      <c r="O181" s="55"/>
      <c r="P181" s="55"/>
      <c r="Q181" s="55"/>
      <c r="R181" s="57"/>
    </row>
    <row customFormat="1" ht="87.599999999999994" customHeight="1" r="182" s="16">
      <c r="A182" s="249"/>
      <c r="B182" s="288"/>
      <c r="C182" s="274"/>
      <c r="D182" s="271" t="s">
        <v>460</v>
      </c>
      <c r="E182" s="250"/>
      <c r="F182" s="243" t="s">
        <v>24</v>
      </c>
      <c r="G182" s="243" t="s">
        <v>25</v>
      </c>
      <c r="H182" s="272" t="s">
        <v>26</v>
      </c>
      <c r="I182" s="251">
        <f>I187</f>
        <v>1293.25</v>
      </c>
      <c r="J182" s="251">
        <f>J187</f>
        <v>1293.25</v>
      </c>
      <c r="K182" s="251">
        <f>K187</f>
        <v>1293.25</v>
      </c>
      <c r="L182" s="55"/>
      <c r="M182" s="55"/>
      <c r="N182" s="55"/>
      <c r="O182" s="55"/>
      <c r="P182" s="55"/>
      <c r="Q182" s="55"/>
      <c r="R182" s="57"/>
    </row>
    <row customFormat="1" ht="66.75" customHeight="1" r="183" s="16">
      <c r="A183" s="78" t="s">
        <v>461</v>
      </c>
      <c r="B183" s="81" t="s">
        <v>462</v>
      </c>
      <c r="C183" s="80"/>
      <c r="D183" s="78" t="s">
        <v>377</v>
      </c>
      <c r="E183" s="78" t="s">
        <v>145</v>
      </c>
      <c r="F183" s="81" t="s">
        <v>24</v>
      </c>
      <c r="G183" s="81" t="s">
        <v>463</v>
      </c>
      <c r="H183" s="75" t="s">
        <v>464</v>
      </c>
      <c r="I183" s="77">
        <v>0</v>
      </c>
      <c r="J183" s="77">
        <v>500</v>
      </c>
      <c r="K183" s="77">
        <v>500</v>
      </c>
      <c r="M183" s="55"/>
      <c r="N183" s="55"/>
      <c r="O183" s="55"/>
      <c r="P183" s="55"/>
      <c r="Q183" s="55"/>
      <c r="R183" s="57"/>
    </row>
    <row customFormat="1" ht="66.75" customHeight="1" r="184" s="16">
      <c r="A184" s="86"/>
      <c r="B184" s="89"/>
      <c r="C184" s="88"/>
      <c r="D184" s="86"/>
      <c r="E184" s="86"/>
      <c r="F184" s="89"/>
      <c r="G184" s="89"/>
      <c r="H184" s="75" t="s">
        <v>465</v>
      </c>
      <c r="I184" s="77">
        <v>500</v>
      </c>
      <c r="J184" s="77">
        <v>0</v>
      </c>
      <c r="K184" s="77">
        <v>0</v>
      </c>
      <c r="L184" s="16">
        <v>0</v>
      </c>
      <c r="M184" s="55"/>
      <c r="N184" s="55"/>
      <c r="O184" s="55"/>
      <c r="P184" s="55"/>
      <c r="Q184" s="55"/>
      <c r="R184" s="57"/>
    </row>
    <row customFormat="1" ht="78.75" customHeight="1" r="185" s="16">
      <c r="A185" s="78" t="s">
        <v>466</v>
      </c>
      <c r="B185" s="79" t="s">
        <v>467</v>
      </c>
      <c r="C185" s="80"/>
      <c r="D185" s="78" t="s">
        <v>377</v>
      </c>
      <c r="E185" s="206" t="s">
        <v>145</v>
      </c>
      <c r="F185" s="61" t="s">
        <v>24</v>
      </c>
      <c r="G185" s="61" t="s">
        <v>468</v>
      </c>
      <c r="H185" s="75" t="s">
        <v>469</v>
      </c>
      <c r="I185" s="77">
        <v>287.05200000000002</v>
      </c>
      <c r="J185" s="77">
        <v>0</v>
      </c>
      <c r="K185" s="77">
        <v>0</v>
      </c>
      <c r="M185" s="55"/>
      <c r="N185" s="55"/>
      <c r="O185" s="55"/>
      <c r="P185" s="55"/>
      <c r="Q185" s="55"/>
      <c r="R185" s="57"/>
    </row>
    <row customFormat="1" ht="51.75" customHeight="1" r="186" s="16">
      <c r="A186" s="86"/>
      <c r="B186" s="87"/>
      <c r="C186" s="88"/>
      <c r="D186" s="86"/>
      <c r="E186" s="173"/>
      <c r="F186" s="61"/>
      <c r="G186" s="61"/>
      <c r="H186" s="75" t="s">
        <v>470</v>
      </c>
      <c r="I186" s="77">
        <v>0</v>
      </c>
      <c r="J186" s="77">
        <v>0</v>
      </c>
      <c r="K186" s="77">
        <v>0</v>
      </c>
      <c r="M186" s="55"/>
      <c r="N186" s="55"/>
      <c r="O186" s="55"/>
      <c r="P186" s="55"/>
      <c r="Q186" s="55"/>
      <c r="R186" s="57"/>
    </row>
    <row customFormat="1" ht="48.75" customHeight="1" r="187" s="16">
      <c r="A187" s="31" t="s">
        <v>471</v>
      </c>
      <c r="B187" s="58" t="s">
        <v>472</v>
      </c>
      <c r="C187" s="59"/>
      <c r="D187" s="31" t="s">
        <v>36</v>
      </c>
      <c r="E187" s="60" t="s">
        <v>145</v>
      </c>
      <c r="F187" s="61" t="s">
        <v>24</v>
      </c>
      <c r="G187" s="61" t="s">
        <v>463</v>
      </c>
      <c r="H187" s="75" t="s">
        <v>473</v>
      </c>
      <c r="I187" s="77">
        <v>1293.25</v>
      </c>
      <c r="J187" s="77">
        <v>1293.25</v>
      </c>
      <c r="K187" s="77">
        <v>1293.25</v>
      </c>
      <c r="M187" s="55"/>
      <c r="N187" s="55"/>
      <c r="O187" s="55"/>
      <c r="P187" s="55"/>
      <c r="Q187" s="55"/>
      <c r="R187" s="57"/>
    </row>
    <row customFormat="1" ht="72" customHeight="1" r="188" s="16">
      <c r="A188" s="31"/>
      <c r="B188" s="58" t="s">
        <v>474</v>
      </c>
      <c r="C188" s="59" t="s">
        <v>32</v>
      </c>
      <c r="D188" s="31" t="s">
        <v>377</v>
      </c>
      <c r="E188" s="31" t="s">
        <v>26</v>
      </c>
      <c r="F188" s="121" t="s">
        <v>26</v>
      </c>
      <c r="G188" s="61" t="s">
        <v>120</v>
      </c>
      <c r="H188" s="121" t="s">
        <v>26</v>
      </c>
      <c r="I188" s="64" t="s">
        <v>26</v>
      </c>
      <c r="J188" s="64" t="s">
        <v>26</v>
      </c>
      <c r="K188" s="64" t="s">
        <v>26</v>
      </c>
      <c r="L188" s="55"/>
      <c r="M188" s="55"/>
      <c r="N188" s="57"/>
    </row>
    <row customFormat="1" ht="24.75" customHeight="1" r="189" s="16">
      <c r="A189" s="289"/>
      <c r="B189" s="290"/>
      <c r="C189" s="291"/>
      <c r="D189" s="289"/>
      <c r="E189" s="289"/>
      <c r="F189" s="292"/>
      <c r="G189" s="293"/>
      <c r="H189" s="292"/>
      <c r="I189" s="294"/>
      <c r="J189" s="294"/>
      <c r="K189" s="294"/>
      <c r="L189" s="55"/>
      <c r="M189" s="55"/>
      <c r="N189" s="57"/>
    </row>
    <row customFormat="1" ht="30.75" customHeight="1" r="190" s="295">
      <c r="A190" s="296" t="s">
        <v>475</v>
      </c>
      <c r="B190" s="296"/>
      <c r="C190" s="296"/>
      <c r="D190" s="296"/>
      <c r="E190" s="296"/>
      <c r="F190" s="296"/>
      <c r="G190" s="296"/>
      <c r="H190" s="296"/>
      <c r="I190" s="296"/>
      <c r="J190" s="296"/>
      <c r="K190" s="296"/>
    </row>
    <row customFormat="1" ht="40.149999999999999" customHeight="1" r="191" s="7">
      <c r="A191" s="1"/>
      <c r="B191" s="2"/>
      <c r="C191" s="3"/>
      <c r="D191" s="4"/>
      <c r="E191" s="4"/>
      <c r="F191" s="3"/>
      <c r="G191" s="3"/>
      <c r="H191" s="5"/>
      <c r="I191" s="6"/>
      <c r="J191" s="6"/>
      <c r="K191" s="6"/>
    </row>
    <row customFormat="1" ht="29.449999999999999" customHeight="1" r="192" s="7">
      <c r="A192" s="1"/>
      <c r="B192" s="2"/>
      <c r="C192" s="3"/>
      <c r="D192" s="4"/>
      <c r="E192" s="4"/>
      <c r="F192" s="297"/>
      <c r="G192" s="297"/>
      <c r="H192" s="5"/>
      <c r="I192" s="298"/>
      <c r="J192" s="6"/>
      <c r="K192" s="6"/>
    </row>
    <row customFormat="1" ht="29.449999999999999" customHeight="1" r="193" s="7">
      <c r="A193" s="1"/>
      <c r="B193" s="2"/>
      <c r="C193" s="3"/>
      <c r="D193" s="4"/>
      <c r="E193" s="4"/>
      <c r="F193" s="297"/>
      <c r="G193" s="297"/>
      <c r="H193" s="5"/>
      <c r="I193" s="298"/>
      <c r="J193" s="6"/>
      <c r="K193" s="6"/>
    </row>
    <row customFormat="1" ht="29.449999999999999" customHeight="1" r="194" s="7">
      <c r="A194" s="1"/>
      <c r="B194" s="2"/>
      <c r="C194" s="3"/>
      <c r="D194" s="4"/>
      <c r="E194" s="4"/>
      <c r="F194" s="297"/>
      <c r="G194" s="297"/>
      <c r="H194" s="5"/>
      <c r="I194" s="298"/>
      <c r="J194" s="6"/>
      <c r="K194" s="6"/>
    </row>
  </sheetData>
  <mergeCells count="141">
    <mergeCell ref="I1:K1"/>
    <mergeCell ref="E3:F3"/>
    <mergeCell ref="A4:K4"/>
    <mergeCell ref="A6:A8"/>
    <mergeCell ref="B6:B8"/>
    <mergeCell ref="C6:C8"/>
    <mergeCell ref="D6:D8"/>
    <mergeCell ref="E6:E8"/>
    <mergeCell ref="F6:F8"/>
    <mergeCell ref="G6:G8"/>
    <mergeCell ref="H6:H8"/>
    <mergeCell ref="I6:K7"/>
    <mergeCell ref="A19:A22"/>
    <mergeCell ref="B19:B22"/>
    <mergeCell ref="C19:C22"/>
    <mergeCell ref="D19:D22"/>
    <mergeCell ref="E19:E22"/>
    <mergeCell ref="F19:F22"/>
    <mergeCell ref="G19:G22"/>
    <mergeCell ref="A29:A30"/>
    <mergeCell ref="B29:B30"/>
    <mergeCell ref="C29:C30"/>
    <mergeCell ref="E29:E30"/>
    <mergeCell ref="F29:F30"/>
    <mergeCell ref="G29:G30"/>
    <mergeCell ref="H29:H30"/>
    <mergeCell ref="I29:I30"/>
    <mergeCell ref="J29:J30"/>
    <mergeCell ref="K29:K30"/>
    <mergeCell ref="A31:A36"/>
    <mergeCell ref="B31:B35"/>
    <mergeCell ref="C31:C32"/>
    <mergeCell ref="E31:E37"/>
    <mergeCell ref="F31:F32"/>
    <mergeCell ref="G31:G32"/>
    <mergeCell ref="A44:A45"/>
    <mergeCell ref="B44:B45"/>
    <mergeCell ref="C44:C45"/>
    <mergeCell ref="A47:A48"/>
    <mergeCell ref="B47:B48"/>
    <mergeCell ref="C47:C48"/>
    <mergeCell ref="D47:D48"/>
    <mergeCell ref="E47:E48"/>
    <mergeCell ref="A56:A57"/>
    <mergeCell ref="B56:B57"/>
    <mergeCell ref="C56:C57"/>
    <mergeCell ref="D56:D57"/>
    <mergeCell ref="E56:E57"/>
    <mergeCell ref="A62:A63"/>
    <mergeCell ref="A71:A73"/>
    <mergeCell ref="B71:B73"/>
    <mergeCell ref="C71:C73"/>
    <mergeCell ref="E71:E73"/>
    <mergeCell ref="F71:F74"/>
    <mergeCell ref="G71:G74"/>
    <mergeCell ref="D72:D73"/>
    <mergeCell ref="A94:A95"/>
    <mergeCell ref="B94:B95"/>
    <mergeCell ref="E94:E95"/>
    <mergeCell ref="A96:A101"/>
    <mergeCell ref="B96:B101"/>
    <mergeCell ref="C96:C99"/>
    <mergeCell ref="D96:D99"/>
    <mergeCell ref="E96:E99"/>
    <mergeCell ref="F96:F99"/>
    <mergeCell ref="G96:G99"/>
    <mergeCell ref="C100:C101"/>
    <mergeCell ref="D100:D101"/>
    <mergeCell ref="E100:E101"/>
    <mergeCell ref="F100:F101"/>
    <mergeCell ref="G100:G101"/>
    <mergeCell ref="A102:A103"/>
    <mergeCell ref="B102:B103"/>
    <mergeCell ref="C102:C103"/>
    <mergeCell ref="D102:D103"/>
    <mergeCell ref="E102:E103"/>
    <mergeCell ref="F102:F103"/>
    <mergeCell ref="G102:G103"/>
    <mergeCell ref="A105:A106"/>
    <mergeCell ref="B105:B106"/>
    <mergeCell ref="C105:C106"/>
    <mergeCell ref="E105:E106"/>
    <mergeCell ref="F105:F106"/>
    <mergeCell ref="G105:G106"/>
    <mergeCell ref="A109:A112"/>
    <mergeCell ref="B109:B112"/>
    <mergeCell ref="C109:C112"/>
    <mergeCell ref="D109:D112"/>
    <mergeCell ref="E109:E112"/>
    <mergeCell ref="F109:F112"/>
    <mergeCell ref="G109:G112"/>
    <mergeCell ref="A122:A126"/>
    <mergeCell ref="B122:B126"/>
    <mergeCell ref="C122:C126"/>
    <mergeCell ref="D122:D126"/>
    <mergeCell ref="E122:E126"/>
    <mergeCell ref="F122:F126"/>
    <mergeCell ref="G122:G126"/>
    <mergeCell ref="A138:A140"/>
    <mergeCell ref="B138:B140"/>
    <mergeCell ref="C138:C140"/>
    <mergeCell ref="D138:D140"/>
    <mergeCell ref="E138:E140"/>
    <mergeCell ref="F138:F140"/>
    <mergeCell ref="G138:G140"/>
    <mergeCell ref="A152:A153"/>
    <mergeCell ref="B152:B153"/>
    <mergeCell ref="C152:C153"/>
    <mergeCell ref="D152:D153"/>
    <mergeCell ref="E152:E153"/>
    <mergeCell ref="A154:A156"/>
    <mergeCell ref="B154:B156"/>
    <mergeCell ref="C154:C156"/>
    <mergeCell ref="D154:D156"/>
    <mergeCell ref="E154:E156"/>
    <mergeCell ref="A162:A163"/>
    <mergeCell ref="B162:B163"/>
    <mergeCell ref="C162:C163"/>
    <mergeCell ref="E162:E163"/>
    <mergeCell ref="A178:A179"/>
    <mergeCell ref="B178:B179"/>
    <mergeCell ref="C178:C179"/>
    <mergeCell ref="D178:D179"/>
    <mergeCell ref="E178:E179"/>
    <mergeCell ref="A181:A182"/>
    <mergeCell ref="B181:B182"/>
    <mergeCell ref="C181:C182"/>
    <mergeCell ref="E181:E182"/>
    <mergeCell ref="A183:A184"/>
    <mergeCell ref="B183:B184"/>
    <mergeCell ref="C183:C184"/>
    <mergeCell ref="D183:D184"/>
    <mergeCell ref="E183:E184"/>
    <mergeCell ref="F183:F184"/>
    <mergeCell ref="G183:G184"/>
    <mergeCell ref="A185:A186"/>
    <mergeCell ref="B185:B186"/>
    <mergeCell ref="C185:C186"/>
    <mergeCell ref="D185:D186"/>
    <mergeCell ref="E185:E186"/>
    <mergeCell ref="A190:K190"/>
  </mergeCells>
  <printOptions headings="0" gridLines="0" gridLinesSet="0"/>
  <pageMargins left="0.59055100000000005" right="0.23622000000000001" top="0.35433099999999995" bottom="0.19684999999999997" header="0.5" footer="0.5"/>
  <pageSetup paperSize="9" orientation="landscape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Views>
    <sheetView workbookViewId="0" zoomScale="100">
      <selection activeCell="A1" activeCellId="0" sqref="A1"/>
    </sheetView>
  </sheetViews>
  <sheetFormatPr customHeight="1" defaultColWidth="8" defaultRowHeight="12.75"/>
  <sheetData/>
  <printOptions headings="0" gridLines="0" gridLinesSet="0"/>
  <pageMargins left="0.69999999999999996" right="0.69999999999999996" top="0.75" bottom="0.75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Р7-Офис/1.3.3.39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revision>2</cp:revision>
  <dcterms:modified xsi:type="dcterms:W3CDTF">2022-01-26T07:12:57Z</dcterms:modified>
</cp:coreProperties>
</file>