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120" windowWidth="15570" windowHeight="12270" tabRatio="812"/>
  </bookViews>
  <sheets>
    <sheet name="ком. по культуре" sheetId="5" r:id="rId1"/>
  </sheets>
  <definedNames>
    <definedName name="_xlnm.Print_Titles" localSheetId="0">'ком. по культуре'!$9:$12</definedName>
    <definedName name="_xlnm.Print_Area" localSheetId="0">'ком. по культуре'!$A$1:$K$30</definedName>
  </definedNames>
  <calcPr calcId="145621"/>
</workbook>
</file>

<file path=xl/calcChain.xml><?xml version="1.0" encoding="utf-8"?>
<calcChain xmlns="http://schemas.openxmlformats.org/spreadsheetml/2006/main">
  <c r="E19" i="5" l="1"/>
  <c r="E15" i="5" l="1"/>
  <c r="G20" i="5" l="1"/>
  <c r="E20" i="5"/>
  <c r="I14" i="5" l="1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13" i="5"/>
  <c r="E29" i="5" l="1"/>
  <c r="F29" i="5"/>
  <c r="G29" i="5"/>
  <c r="D29" i="5"/>
  <c r="I29" i="5" l="1"/>
</calcChain>
</file>

<file path=xl/sharedStrings.xml><?xml version="1.0" encoding="utf-8"?>
<sst xmlns="http://schemas.openxmlformats.org/spreadsheetml/2006/main" count="60" uniqueCount="52">
  <si>
    <t>№ п/п</t>
  </si>
  <si>
    <t>Наименование муниципального образования, представившего заявку</t>
  </si>
  <si>
    <t>Наименование проекта</t>
  </si>
  <si>
    <t>План</t>
  </si>
  <si>
    <t>Х</t>
  </si>
  <si>
    <t xml:space="preserve"> </t>
  </si>
  <si>
    <t>Факт</t>
  </si>
  <si>
    <t>Отчет</t>
  </si>
  <si>
    <t>Капитальный ремонт здания МКУК "Беличанский ЦСДК" Беловского района Курской области</t>
  </si>
  <si>
    <t xml:space="preserve">Капиатльный ремонт системы отопления М-Каменского дома досуга </t>
  </si>
  <si>
    <t>Капитальный ремонт МКУК "Межпоселенческая библиотека Горшеченского района</t>
  </si>
  <si>
    <t>Текущий ремонт кровли Муниципального казенного учреждения культуры "Межпоселенческая библитотека Конышевского рацона", расположеного по адресу: Курская область, Конышевский район, п. Конышевка, ул. 50 лет.Советской власти, д.8</t>
  </si>
  <si>
    <t>Благоустройство территории парка МБУК "Камышинский РДК", расположенного по адресу: Курская область, Курский район, Камышинский сельсовет, п.Камыши, д.13.</t>
  </si>
  <si>
    <t>Капитальный ремонт крыши здания Детской школы искусств по адресу: Курская область, Курский район, п. Халино, ул.Ачкасово, д.6А</t>
  </si>
  <si>
    <t>Капитальный ремонт здания Духовецкого сельского клуба по ул.Березовая д.2 в д. Духовец Моковского сельсовета Курского района Курской области</t>
  </si>
  <si>
    <t xml:space="preserve">Ремонт здания МКУК "Гостомлянский СДК" Медвенского района Курской области </t>
  </si>
  <si>
    <t>Капитальный ремонт здания МКУК "Любицкий СДК"</t>
  </si>
  <si>
    <t>Благоустройсто прилегающей территории МКУК "Советский Дом народного творчества" расположенного по адресу: Курская область, Советский район, пос. Кшенский, ул. Пролетарская, д.52</t>
  </si>
  <si>
    <t>Капитальный ремонт кровли здания дома культуры, расположенного по адресу: Курская область, Солнцевский район, с.Дорохо-Доренское, ул.Веселая, д.1а</t>
  </si>
  <si>
    <t>Капитальный ремонт крыши МКУК "Субботинский ЦСДК" Солнцевский район Курской области п адресу: Курская область, солнцевский  район, с. Субботино, ул. Центральная, д.84</t>
  </si>
  <si>
    <t>Капитальный ремонт здания МКУК "Черемисиновская межпоселенческая библиотека"</t>
  </si>
  <si>
    <t xml:space="preserve">Ремонт полов в помещениях МБУК ГКЦ "Лира", расположенного по адресу:г. Курск, ул.Менделеева, 59 </t>
  </si>
  <si>
    <t>Ремонт кровли здания МБОУ ДО ДШИ № 5 им. Д.Д. Шостаковича</t>
  </si>
  <si>
    <t>Капитальный ремонт первого этажа здания МКОУ ДО "Курчатовская ДШИ"</t>
  </si>
  <si>
    <t>о реализации проекта "Народный бюджет" в Курской области в 2021 году</t>
  </si>
  <si>
    <t>Достижение показателей результативности предоставления субсидий</t>
  </si>
  <si>
    <t>Освоение субсидии в объеме произведенного финансирования,%</t>
  </si>
  <si>
    <t>Доля жителей населенного пункта (микрорайона) муниципального образования на территории которогоо осуществляется реализация проекта, непосредственно вовлеченных в процесс решения вопросов местного значения в рамказ реализации проекта от общего количества населения, проживающего на территории населенного пункта (микрорайона) муниципального образования, в котором осуществляется реализация проекта, %</t>
  </si>
  <si>
    <t>ИТОГО:</t>
  </si>
  <si>
    <t>Беличанский сельсовет Беловского района</t>
  </si>
  <si>
    <t>Сторожевский сельсовет Большесолдатского района</t>
  </si>
  <si>
    <t>Горшеченский муниципальный район</t>
  </si>
  <si>
    <t>Конышевский муниципальный район</t>
  </si>
  <si>
    <t>Курский муниципальный район</t>
  </si>
  <si>
    <t>Моковский сельсовет Курского района</t>
  </si>
  <si>
    <t>Гостомлянский сельсовет Медвенского района</t>
  </si>
  <si>
    <t>Китаевский сельсовет Медвенского района</t>
  </si>
  <si>
    <t>Советский муниципальный район</t>
  </si>
  <si>
    <t>Ивановский сельсовет Солнцевского района</t>
  </si>
  <si>
    <t>Субботинский сельсовет Солнцевского района</t>
  </si>
  <si>
    <t>Черемисиновский  муниципальный район</t>
  </si>
  <si>
    <t xml:space="preserve">город Курск </t>
  </si>
  <si>
    <t>город Курск</t>
  </si>
  <si>
    <t>город Курчатов</t>
  </si>
  <si>
    <t>Исполнение проекта</t>
  </si>
  <si>
    <t>Общая стоимость проекта, руб.</t>
  </si>
  <si>
    <t>Субсидия областного бюджета, руб.</t>
  </si>
  <si>
    <t>Исполнитель: Шереметьева М.Г.</t>
  </si>
  <si>
    <t>тел.: (4712) 52-00-65</t>
  </si>
  <si>
    <r>
      <t xml:space="preserve">Главный распорядитель бюджетных средств: </t>
    </r>
    <r>
      <rPr>
        <b/>
        <u/>
        <sz val="14"/>
        <rFont val="Times New Roman"/>
        <family val="1"/>
        <charset val="204"/>
      </rPr>
      <t>Комитет по культуре Курской области</t>
    </r>
  </si>
  <si>
    <r>
      <t xml:space="preserve">Периодичность: </t>
    </r>
    <r>
      <rPr>
        <b/>
        <u/>
        <sz val="14"/>
        <rFont val="Times New Roman"/>
        <family val="1"/>
        <charset val="204"/>
      </rPr>
      <t>квартальная</t>
    </r>
  </si>
  <si>
    <t>по состоянию на "01" января 2022года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</si>
</sst>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7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Arial"/>
      <family val="2"/>
    </font>
    <font>
      <b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</borders>
  <cellStyleXfs count="4">
    <xf numFmtId="0" fontId="0" fillId="0" borderId="0"/>
    <xf numFmtId="9" fontId="6" fillId="0" borderId="0" applyFont="0" applyFill="0" applyBorder="0" applyAlignment="0" applyProtection="0"/>
    <xf numFmtId="0" fontId="8" fillId="0" borderId="0"/>
    <xf numFmtId="4" fontId="12" fillId="0" borderId="4">
      <alignment horizontal="right" vertical="top" shrinkToFit="1"/>
    </xf>
  </cellStyleXfs>
  <cellXfs count="49">
    <xf numFmtId="0" fontId="0" fillId="0" borderId="0" xfId="0"/>
    <xf numFmtId="0" fontId="2" fillId="0" borderId="0" xfId="0" applyFont="1" applyAlignment="1">
      <alignment horizontal="center" vertical="top" wrapText="1"/>
    </xf>
    <xf numFmtId="2" fontId="2" fillId="0" borderId="0" xfId="0" applyNumberFormat="1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center" vertical="top" wrapText="1"/>
    </xf>
    <xf numFmtId="4" fontId="2" fillId="0" borderId="0" xfId="0" applyNumberFormat="1" applyFont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1" xfId="3" applyNumberFormat="1" applyFont="1" applyFill="1" applyBorder="1" applyAlignment="1" applyProtection="1">
      <alignment horizontal="center" vertical="center" shrinkToFit="1"/>
      <protection locked="0"/>
    </xf>
    <xf numFmtId="165" fontId="2" fillId="0" borderId="0" xfId="0" applyNumberFormat="1" applyFont="1" applyAlignment="1">
      <alignment horizontal="center" vertical="top" wrapText="1"/>
    </xf>
    <xf numFmtId="9" fontId="11" fillId="0" borderId="1" xfId="1" quotePrefix="1" applyFont="1" applyFill="1" applyBorder="1" applyAlignment="1">
      <alignment horizontal="center" vertical="center" wrapText="1"/>
    </xf>
    <xf numFmtId="165" fontId="11" fillId="0" borderId="1" xfId="1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10" fontId="11" fillId="0" borderId="1" xfId="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top" wrapText="1"/>
    </xf>
    <xf numFmtId="4" fontId="13" fillId="0" borderId="1" xfId="0" applyNumberFormat="1" applyFont="1" applyFill="1" applyBorder="1" applyAlignment="1">
      <alignment horizontal="center" vertical="center" wrapText="1"/>
    </xf>
    <xf numFmtId="9" fontId="13" fillId="0" borderId="1" xfId="1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16" fillId="0" borderId="0" xfId="0" applyFont="1"/>
    <xf numFmtId="0" fontId="16" fillId="0" borderId="0" xfId="0" applyFont="1" applyAlignment="1">
      <alignment horizontal="left" vertical="top" wrapText="1"/>
    </xf>
    <xf numFmtId="4" fontId="3" fillId="0" borderId="0" xfId="0" applyNumberFormat="1" applyFont="1" applyFill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" xfId="2" quotePrefix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top" wrapText="1"/>
    </xf>
  </cellXfs>
  <cellStyles count="4">
    <cellStyle name="xl45" xfId="3"/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Medium9"/>
  <colors>
    <mruColors>
      <color rgb="FF99FF99"/>
      <color rgb="FFFFFF66"/>
      <color rgb="FFFF9999"/>
      <color rgb="FFF8FFA1"/>
      <color rgb="FFFFFF99"/>
      <color rgb="FFFFCC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"/>
  <sheetViews>
    <sheetView tabSelected="1" topLeftCell="A25" zoomScale="110" zoomScaleNormal="110" workbookViewId="0">
      <selection activeCell="C36" sqref="C36"/>
    </sheetView>
  </sheetViews>
  <sheetFormatPr defaultColWidth="9.140625" defaultRowHeight="11.25" x14ac:dyDescent="0.25"/>
  <cols>
    <col min="1" max="1" width="4.140625" style="1" customWidth="1"/>
    <col min="2" max="2" width="32.140625" style="1" customWidth="1"/>
    <col min="3" max="3" width="18" style="1" customWidth="1"/>
    <col min="4" max="4" width="14.28515625" style="1" customWidth="1"/>
    <col min="5" max="5" width="13.28515625" style="1" customWidth="1"/>
    <col min="6" max="6" width="14.5703125" style="1" customWidth="1"/>
    <col min="7" max="7" width="13" style="3" customWidth="1"/>
    <col min="8" max="8" width="12.42578125" style="1" customWidth="1"/>
    <col min="9" max="9" width="12.28515625" style="1" customWidth="1"/>
    <col min="10" max="10" width="12.85546875" style="1" customWidth="1"/>
    <col min="11" max="11" width="12.140625" style="1" customWidth="1"/>
    <col min="12" max="13" width="10" style="1" bestFit="1" customWidth="1"/>
    <col min="14" max="16384" width="9.140625" style="1"/>
  </cols>
  <sheetData>
    <row r="1" spans="1:15" ht="18.75" x14ac:dyDescent="0.25">
      <c r="A1" s="33"/>
      <c r="B1" s="45" t="s">
        <v>7</v>
      </c>
      <c r="C1" s="45"/>
      <c r="D1" s="45"/>
      <c r="E1" s="45"/>
      <c r="F1" s="45"/>
      <c r="G1" s="45"/>
      <c r="H1" s="45"/>
      <c r="I1" s="45"/>
      <c r="J1" s="45"/>
      <c r="K1" s="45"/>
    </row>
    <row r="2" spans="1:15" ht="19.5" customHeight="1" x14ac:dyDescent="0.25">
      <c r="A2" s="33"/>
      <c r="B2" s="45" t="s">
        <v>24</v>
      </c>
      <c r="C2" s="45"/>
      <c r="D2" s="45"/>
      <c r="E2" s="45"/>
      <c r="F2" s="45"/>
      <c r="G2" s="45"/>
      <c r="H2" s="45"/>
      <c r="I2" s="45"/>
      <c r="J2" s="45"/>
      <c r="K2" s="45"/>
    </row>
    <row r="3" spans="1:15" ht="21" customHeight="1" x14ac:dyDescent="0.25">
      <c r="A3" s="33"/>
      <c r="B3" s="45" t="s">
        <v>51</v>
      </c>
      <c r="C3" s="45"/>
      <c r="D3" s="45"/>
      <c r="E3" s="45"/>
      <c r="F3" s="45"/>
      <c r="G3" s="45"/>
      <c r="H3" s="45"/>
      <c r="I3" s="45"/>
      <c r="J3" s="45"/>
      <c r="K3" s="45"/>
    </row>
    <row r="4" spans="1:15" ht="18.75" customHeight="1" x14ac:dyDescent="0.2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5" ht="18.75" customHeight="1" x14ac:dyDescent="0.25">
      <c r="A5" s="32"/>
      <c r="B5" s="46" t="s">
        <v>49</v>
      </c>
      <c r="C5" s="46"/>
      <c r="D5" s="46"/>
      <c r="E5" s="46"/>
      <c r="F5" s="46"/>
      <c r="G5" s="46"/>
      <c r="H5" s="46"/>
      <c r="I5" s="46"/>
      <c r="J5" s="46"/>
      <c r="K5" s="46"/>
    </row>
    <row r="6" spans="1:15" ht="6" customHeight="1" x14ac:dyDescent="0.25">
      <c r="A6" s="9"/>
      <c r="B6" s="9"/>
      <c r="C6" s="9"/>
      <c r="D6" s="9"/>
      <c r="E6" s="9"/>
      <c r="F6" s="27"/>
      <c r="G6" s="27"/>
      <c r="H6" s="27"/>
      <c r="I6" s="27"/>
      <c r="J6" s="27"/>
      <c r="K6" s="27"/>
    </row>
    <row r="7" spans="1:15" ht="18.75" customHeight="1" x14ac:dyDescent="0.25">
      <c r="A7" s="32"/>
      <c r="B7" s="47" t="s">
        <v>50</v>
      </c>
      <c r="C7" s="47"/>
      <c r="D7" s="47"/>
      <c r="E7" s="47"/>
      <c r="F7" s="47"/>
      <c r="G7" s="47"/>
      <c r="H7" s="47"/>
      <c r="I7" s="47"/>
      <c r="J7" s="47"/>
      <c r="K7" s="47"/>
    </row>
    <row r="8" spans="1:15" ht="18.75" customHeight="1" x14ac:dyDescent="0.25">
      <c r="A8" s="10"/>
      <c r="B8" s="10"/>
      <c r="C8" s="10"/>
      <c r="D8" s="10"/>
      <c r="E8" s="10"/>
      <c r="F8" s="8"/>
      <c r="G8" s="8"/>
      <c r="H8" s="7"/>
      <c r="I8" s="7"/>
      <c r="J8" s="7"/>
      <c r="K8" s="7"/>
    </row>
    <row r="9" spans="1:15" ht="24.75" customHeight="1" x14ac:dyDescent="0.25">
      <c r="A9" s="41" t="s">
        <v>0</v>
      </c>
      <c r="B9" s="41" t="s">
        <v>2</v>
      </c>
      <c r="C9" s="42" t="s">
        <v>1</v>
      </c>
      <c r="D9" s="42" t="s">
        <v>44</v>
      </c>
      <c r="E9" s="42"/>
      <c r="F9" s="42"/>
      <c r="G9" s="42"/>
      <c r="H9" s="43" t="s">
        <v>25</v>
      </c>
      <c r="I9" s="43"/>
      <c r="J9" s="43"/>
      <c r="K9" s="43"/>
    </row>
    <row r="10" spans="1:15" ht="165.75" customHeight="1" x14ac:dyDescent="0.25">
      <c r="A10" s="41"/>
      <c r="B10" s="41"/>
      <c r="C10" s="42"/>
      <c r="D10" s="42" t="s">
        <v>45</v>
      </c>
      <c r="E10" s="42"/>
      <c r="F10" s="42" t="s">
        <v>46</v>
      </c>
      <c r="G10" s="42"/>
      <c r="H10" s="43" t="s">
        <v>26</v>
      </c>
      <c r="I10" s="44"/>
      <c r="J10" s="44" t="s">
        <v>27</v>
      </c>
      <c r="K10" s="44"/>
    </row>
    <row r="11" spans="1:15" ht="18.75" customHeight="1" x14ac:dyDescent="0.25">
      <c r="A11" s="41"/>
      <c r="B11" s="41"/>
      <c r="C11" s="42"/>
      <c r="D11" s="21" t="s">
        <v>3</v>
      </c>
      <c r="E11" s="21" t="s">
        <v>6</v>
      </c>
      <c r="F11" s="21" t="s">
        <v>3</v>
      </c>
      <c r="G11" s="21" t="s">
        <v>6</v>
      </c>
      <c r="H11" s="21" t="s">
        <v>3</v>
      </c>
      <c r="I11" s="21" t="s">
        <v>6</v>
      </c>
      <c r="J11" s="21" t="s">
        <v>3</v>
      </c>
      <c r="K11" s="21" t="s">
        <v>6</v>
      </c>
    </row>
    <row r="12" spans="1:15" ht="15" customHeight="1" x14ac:dyDescent="0.25">
      <c r="A12" s="23">
        <v>2</v>
      </c>
      <c r="B12" s="24">
        <v>3</v>
      </c>
      <c r="C12" s="23">
        <v>4</v>
      </c>
      <c r="D12" s="23">
        <v>5</v>
      </c>
      <c r="E12" s="23">
        <v>6</v>
      </c>
      <c r="F12" s="24">
        <v>7</v>
      </c>
      <c r="G12" s="23">
        <v>8</v>
      </c>
      <c r="H12" s="24">
        <v>9</v>
      </c>
      <c r="I12" s="23">
        <v>10</v>
      </c>
      <c r="J12" s="24">
        <v>11</v>
      </c>
      <c r="K12" s="23">
        <v>12</v>
      </c>
    </row>
    <row r="13" spans="1:15" s="4" customFormat="1" ht="33.75" x14ac:dyDescent="0.25">
      <c r="A13" s="25">
        <v>1</v>
      </c>
      <c r="B13" s="26" t="s">
        <v>8</v>
      </c>
      <c r="C13" s="14" t="s">
        <v>29</v>
      </c>
      <c r="D13" s="15">
        <v>1746190</v>
      </c>
      <c r="E13" s="15">
        <v>1737369.5</v>
      </c>
      <c r="F13" s="16">
        <v>1047714</v>
      </c>
      <c r="G13" s="15">
        <v>1042421.7</v>
      </c>
      <c r="H13" s="18">
        <v>1</v>
      </c>
      <c r="I13" s="19">
        <f>G13/F13</f>
        <v>0.99494871692083908</v>
      </c>
      <c r="J13" s="22">
        <v>0.1057</v>
      </c>
      <c r="K13" s="22">
        <v>0.1057</v>
      </c>
      <c r="L13" s="11"/>
    </row>
    <row r="14" spans="1:15" s="4" customFormat="1" ht="48" x14ac:dyDescent="0.25">
      <c r="A14" s="25">
        <v>2</v>
      </c>
      <c r="B14" s="26" t="s">
        <v>9</v>
      </c>
      <c r="C14" s="14" t="s">
        <v>30</v>
      </c>
      <c r="D14" s="15">
        <v>410723</v>
      </c>
      <c r="E14" s="15">
        <v>410723</v>
      </c>
      <c r="F14" s="20">
        <v>246433.8</v>
      </c>
      <c r="G14" s="15">
        <v>246433.8</v>
      </c>
      <c r="H14" s="18">
        <v>1</v>
      </c>
      <c r="I14" s="19">
        <f t="shared" ref="I14:I28" si="0">G14/F14</f>
        <v>1</v>
      </c>
      <c r="J14" s="22">
        <v>0.05</v>
      </c>
      <c r="K14" s="22">
        <v>0.05</v>
      </c>
      <c r="L14" s="13"/>
    </row>
    <row r="15" spans="1:15" s="4" customFormat="1" ht="33.75" x14ac:dyDescent="0.25">
      <c r="A15" s="25">
        <v>3</v>
      </c>
      <c r="B15" s="26" t="s">
        <v>10</v>
      </c>
      <c r="C15" s="14" t="s">
        <v>31</v>
      </c>
      <c r="D15" s="15">
        <v>1229310</v>
      </c>
      <c r="E15" s="15">
        <f>416961.6+625442.4</f>
        <v>1042404</v>
      </c>
      <c r="F15" s="20">
        <v>737586</v>
      </c>
      <c r="G15" s="15">
        <v>625442.4</v>
      </c>
      <c r="H15" s="18">
        <v>1</v>
      </c>
      <c r="I15" s="19">
        <f t="shared" si="0"/>
        <v>0.84795861092808167</v>
      </c>
      <c r="J15" s="22">
        <v>0.01</v>
      </c>
      <c r="K15" s="22">
        <v>0.01</v>
      </c>
      <c r="M15" s="36"/>
      <c r="O15" s="4" t="s">
        <v>5</v>
      </c>
    </row>
    <row r="16" spans="1:15" s="4" customFormat="1" ht="78.75" x14ac:dyDescent="0.25">
      <c r="A16" s="25">
        <v>4</v>
      </c>
      <c r="B16" s="26" t="s">
        <v>11</v>
      </c>
      <c r="C16" s="14" t="s">
        <v>32</v>
      </c>
      <c r="D16" s="15">
        <v>800747</v>
      </c>
      <c r="E16" s="15">
        <v>800747</v>
      </c>
      <c r="F16" s="20">
        <v>480448</v>
      </c>
      <c r="G16" s="20">
        <v>480448</v>
      </c>
      <c r="H16" s="18">
        <v>1</v>
      </c>
      <c r="I16" s="19">
        <f t="shared" si="0"/>
        <v>1</v>
      </c>
      <c r="J16" s="22">
        <v>0.42</v>
      </c>
      <c r="K16" s="22">
        <v>0.42</v>
      </c>
    </row>
    <row r="17" spans="1:13" s="4" customFormat="1" ht="45" x14ac:dyDescent="0.25">
      <c r="A17" s="25">
        <v>5</v>
      </c>
      <c r="B17" s="26" t="s">
        <v>12</v>
      </c>
      <c r="C17" s="14" t="s">
        <v>33</v>
      </c>
      <c r="D17" s="15">
        <v>5538690</v>
      </c>
      <c r="E17" s="15">
        <v>0</v>
      </c>
      <c r="F17" s="20">
        <v>1800000</v>
      </c>
      <c r="G17" s="15">
        <v>1800000</v>
      </c>
      <c r="H17" s="18">
        <v>1</v>
      </c>
      <c r="I17" s="19">
        <f t="shared" si="0"/>
        <v>1</v>
      </c>
      <c r="J17" s="22">
        <v>5.3999999999999999E-2</v>
      </c>
      <c r="K17" s="22">
        <v>5.3999999999999999E-2</v>
      </c>
    </row>
    <row r="18" spans="1:13" s="4" customFormat="1" ht="45" x14ac:dyDescent="0.25">
      <c r="A18" s="25">
        <v>6</v>
      </c>
      <c r="B18" s="26" t="s">
        <v>13</v>
      </c>
      <c r="C18" s="14" t="s">
        <v>33</v>
      </c>
      <c r="D18" s="15">
        <v>3288796</v>
      </c>
      <c r="E18" s="15">
        <v>3250131</v>
      </c>
      <c r="F18" s="20">
        <v>1800000</v>
      </c>
      <c r="G18" s="15">
        <v>1800000</v>
      </c>
      <c r="H18" s="18">
        <v>1</v>
      </c>
      <c r="I18" s="19">
        <f t="shared" si="0"/>
        <v>1</v>
      </c>
      <c r="J18" s="22">
        <v>3.27E-2</v>
      </c>
      <c r="K18" s="22">
        <v>3.27E-2</v>
      </c>
    </row>
    <row r="19" spans="1:13" s="4" customFormat="1" ht="45" x14ac:dyDescent="0.25">
      <c r="A19" s="25">
        <v>7</v>
      </c>
      <c r="B19" s="26" t="s">
        <v>14</v>
      </c>
      <c r="C19" s="37" t="s">
        <v>34</v>
      </c>
      <c r="D19" s="15">
        <v>3881420</v>
      </c>
      <c r="E19" s="15">
        <f>1769286.3+1200000</f>
        <v>2969286.3</v>
      </c>
      <c r="F19" s="20">
        <v>1200000</v>
      </c>
      <c r="G19" s="15">
        <v>1200000</v>
      </c>
      <c r="H19" s="18">
        <v>1</v>
      </c>
      <c r="I19" s="19">
        <f t="shared" si="0"/>
        <v>1</v>
      </c>
      <c r="J19" s="22">
        <v>0.1</v>
      </c>
      <c r="K19" s="22">
        <v>0.1</v>
      </c>
    </row>
    <row r="20" spans="1:13" s="4" customFormat="1" ht="36" x14ac:dyDescent="0.25">
      <c r="A20" s="25">
        <v>8</v>
      </c>
      <c r="B20" s="26" t="s">
        <v>15</v>
      </c>
      <c r="C20" s="14" t="s">
        <v>35</v>
      </c>
      <c r="D20" s="15">
        <v>1831770</v>
      </c>
      <c r="E20" s="15">
        <f>1067844+20812+711896+31218</f>
        <v>1831770</v>
      </c>
      <c r="F20" s="20">
        <v>1099062</v>
      </c>
      <c r="G20" s="15">
        <f>31218+1067844</f>
        <v>1099062</v>
      </c>
      <c r="H20" s="18">
        <v>1</v>
      </c>
      <c r="I20" s="19">
        <f t="shared" si="0"/>
        <v>1</v>
      </c>
      <c r="J20" s="22">
        <v>5.3999999999999999E-2</v>
      </c>
      <c r="K20" s="22">
        <v>5.3999999999999999E-2</v>
      </c>
    </row>
    <row r="21" spans="1:13" s="4" customFormat="1" ht="24" x14ac:dyDescent="0.25">
      <c r="A21" s="25">
        <v>9</v>
      </c>
      <c r="B21" s="26" t="s">
        <v>16</v>
      </c>
      <c r="C21" s="14" t="s">
        <v>36</v>
      </c>
      <c r="D21" s="15">
        <v>2496832</v>
      </c>
      <c r="E21" s="15">
        <v>2459379.52</v>
      </c>
      <c r="F21" s="20">
        <v>1200000</v>
      </c>
      <c r="G21" s="15">
        <v>1200000</v>
      </c>
      <c r="H21" s="18">
        <v>1</v>
      </c>
      <c r="I21" s="19">
        <f t="shared" si="0"/>
        <v>1</v>
      </c>
      <c r="J21" s="22">
        <v>0.12</v>
      </c>
      <c r="K21" s="22">
        <v>0.12</v>
      </c>
    </row>
    <row r="22" spans="1:13" s="4" customFormat="1" ht="56.25" x14ac:dyDescent="0.25">
      <c r="A22" s="25">
        <v>10</v>
      </c>
      <c r="B22" s="26" t="s">
        <v>17</v>
      </c>
      <c r="C22" s="14" t="s">
        <v>37</v>
      </c>
      <c r="D22" s="15">
        <v>3043137.06</v>
      </c>
      <c r="E22" s="15">
        <v>2640955.64</v>
      </c>
      <c r="F22" s="20">
        <v>1800000</v>
      </c>
      <c r="G22" s="15">
        <v>1560804.78</v>
      </c>
      <c r="H22" s="18">
        <v>1</v>
      </c>
      <c r="I22" s="19">
        <f t="shared" si="0"/>
        <v>0.86711376666666673</v>
      </c>
      <c r="J22" s="22">
        <v>1.3299999999999999E-2</v>
      </c>
      <c r="K22" s="22">
        <v>1.3299999999999999E-2</v>
      </c>
      <c r="L22" s="36"/>
      <c r="M22" s="36"/>
    </row>
    <row r="23" spans="1:13" s="4" customFormat="1" ht="45" x14ac:dyDescent="0.25">
      <c r="A23" s="25">
        <v>11</v>
      </c>
      <c r="B23" s="26" t="s">
        <v>18</v>
      </c>
      <c r="C23" s="14" t="s">
        <v>38</v>
      </c>
      <c r="D23" s="15">
        <v>2566730</v>
      </c>
      <c r="E23" s="15">
        <v>1967765.69</v>
      </c>
      <c r="F23" s="20">
        <v>1200000</v>
      </c>
      <c r="G23" s="15">
        <v>1180659</v>
      </c>
      <c r="H23" s="18">
        <v>1</v>
      </c>
      <c r="I23" s="19">
        <f t="shared" si="0"/>
        <v>0.98388249999999999</v>
      </c>
      <c r="J23" s="22">
        <v>0.21</v>
      </c>
      <c r="K23" s="22">
        <v>0.21</v>
      </c>
    </row>
    <row r="24" spans="1:13" s="4" customFormat="1" ht="56.25" x14ac:dyDescent="0.25">
      <c r="A24" s="25">
        <v>12</v>
      </c>
      <c r="B24" s="26" t="s">
        <v>19</v>
      </c>
      <c r="C24" s="14" t="s">
        <v>39</v>
      </c>
      <c r="D24" s="15">
        <v>1326750</v>
      </c>
      <c r="E24" s="15">
        <v>1326750</v>
      </c>
      <c r="F24" s="20">
        <v>796050</v>
      </c>
      <c r="G24" s="15">
        <v>796050</v>
      </c>
      <c r="H24" s="18">
        <v>1</v>
      </c>
      <c r="I24" s="19">
        <f t="shared" si="0"/>
        <v>1</v>
      </c>
      <c r="J24" s="22">
        <v>0.36</v>
      </c>
      <c r="K24" s="22">
        <v>0.36</v>
      </c>
    </row>
    <row r="25" spans="1:13" s="4" customFormat="1" ht="33.75" x14ac:dyDescent="0.25">
      <c r="A25" s="25">
        <v>13</v>
      </c>
      <c r="B25" s="26" t="s">
        <v>20</v>
      </c>
      <c r="C25" s="14" t="s">
        <v>40</v>
      </c>
      <c r="D25" s="15">
        <v>5720735</v>
      </c>
      <c r="E25" s="15">
        <v>5720735</v>
      </c>
      <c r="F25" s="20">
        <v>1800000</v>
      </c>
      <c r="G25" s="15">
        <v>1800000</v>
      </c>
      <c r="H25" s="18">
        <v>1</v>
      </c>
      <c r="I25" s="19">
        <f t="shared" si="0"/>
        <v>1</v>
      </c>
      <c r="J25" s="22">
        <v>1.26E-2</v>
      </c>
      <c r="K25" s="22">
        <v>1.26E-2</v>
      </c>
    </row>
    <row r="26" spans="1:13" s="4" customFormat="1" ht="33.75" x14ac:dyDescent="0.25">
      <c r="A26" s="25">
        <v>14</v>
      </c>
      <c r="B26" s="26" t="s">
        <v>21</v>
      </c>
      <c r="C26" s="14" t="s">
        <v>41</v>
      </c>
      <c r="D26" s="15">
        <v>2873993.13</v>
      </c>
      <c r="E26" s="15">
        <v>2873992.82</v>
      </c>
      <c r="F26" s="20">
        <v>1724396</v>
      </c>
      <c r="G26" s="15">
        <v>1724395.69</v>
      </c>
      <c r="H26" s="18">
        <v>1</v>
      </c>
      <c r="I26" s="19">
        <f t="shared" si="0"/>
        <v>0.99999982022690836</v>
      </c>
      <c r="J26" s="22">
        <v>0.03</v>
      </c>
      <c r="K26" s="22">
        <v>0.03</v>
      </c>
    </row>
    <row r="27" spans="1:13" s="5" customFormat="1" ht="22.5" x14ac:dyDescent="0.25">
      <c r="A27" s="25">
        <v>15</v>
      </c>
      <c r="B27" s="26" t="s">
        <v>22</v>
      </c>
      <c r="C27" s="39" t="s">
        <v>42</v>
      </c>
      <c r="D27" s="15">
        <v>998993.59</v>
      </c>
      <c r="E27" s="15">
        <v>998992.96</v>
      </c>
      <c r="F27" s="20">
        <v>599396</v>
      </c>
      <c r="G27" s="15">
        <v>599395.37</v>
      </c>
      <c r="H27" s="18">
        <v>1</v>
      </c>
      <c r="I27" s="19">
        <f t="shared" si="0"/>
        <v>0.99999894894193486</v>
      </c>
      <c r="J27" s="22">
        <v>0.03</v>
      </c>
      <c r="K27" s="22">
        <v>0.03</v>
      </c>
      <c r="L27" s="12"/>
    </row>
    <row r="28" spans="1:13" s="4" customFormat="1" ht="27.75" customHeight="1" x14ac:dyDescent="0.25">
      <c r="A28" s="25">
        <v>16</v>
      </c>
      <c r="B28" s="26" t="s">
        <v>23</v>
      </c>
      <c r="C28" s="38" t="s">
        <v>43</v>
      </c>
      <c r="D28" s="15">
        <v>2322701.5499999998</v>
      </c>
      <c r="E28" s="15">
        <v>2322701.5499999998</v>
      </c>
      <c r="F28" s="20">
        <v>1393621</v>
      </c>
      <c r="G28" s="15">
        <v>1393620.93</v>
      </c>
      <c r="H28" s="18">
        <v>1</v>
      </c>
      <c r="I28" s="19">
        <f t="shared" si="0"/>
        <v>0.99999994977113571</v>
      </c>
      <c r="J28" s="22">
        <v>5.1999999999999998E-2</v>
      </c>
      <c r="K28" s="22">
        <v>5.1999999999999998E-2</v>
      </c>
    </row>
    <row r="29" spans="1:13" ht="18.75" customHeight="1" x14ac:dyDescent="0.25">
      <c r="A29" s="40" t="s">
        <v>28</v>
      </c>
      <c r="B29" s="40"/>
      <c r="C29" s="40"/>
      <c r="D29" s="28">
        <f>SUM(D13:D28)</f>
        <v>40077518.330000006</v>
      </c>
      <c r="E29" s="28">
        <f>SUM(E13:E28)</f>
        <v>32353703.980000004</v>
      </c>
      <c r="F29" s="28">
        <f>SUM(F13:F28)</f>
        <v>18924706.800000001</v>
      </c>
      <c r="G29" s="28">
        <f>SUM(G13:G28)</f>
        <v>18548733.669999998</v>
      </c>
      <c r="H29" s="29">
        <v>1</v>
      </c>
      <c r="I29" s="30">
        <f>G29/F29</f>
        <v>0.98013321242049556</v>
      </c>
      <c r="J29" s="31" t="s">
        <v>4</v>
      </c>
      <c r="K29" s="31" t="s">
        <v>4</v>
      </c>
    </row>
    <row r="30" spans="1:13" ht="36" customHeight="1" x14ac:dyDescent="0.25">
      <c r="F30" s="2"/>
      <c r="I30" s="17"/>
    </row>
    <row r="31" spans="1:13" ht="36" customHeight="1" x14ac:dyDescent="0.25">
      <c r="F31" s="2"/>
      <c r="I31" s="17"/>
    </row>
    <row r="32" spans="1:13" ht="36" customHeight="1" x14ac:dyDescent="0.25">
      <c r="F32" s="2"/>
      <c r="I32" s="17"/>
    </row>
    <row r="33" spans="2:9" ht="36" customHeight="1" x14ac:dyDescent="0.25">
      <c r="F33" s="2"/>
      <c r="I33" s="17"/>
    </row>
    <row r="34" spans="2:9" ht="36" customHeight="1" x14ac:dyDescent="0.25">
      <c r="F34" s="2"/>
      <c r="I34" s="17"/>
    </row>
    <row r="35" spans="2:9" ht="36" customHeight="1" x14ac:dyDescent="0.25">
      <c r="F35" s="2"/>
      <c r="I35" s="17"/>
    </row>
    <row r="36" spans="2:9" ht="36" customHeight="1" x14ac:dyDescent="0.25">
      <c r="F36" s="2"/>
      <c r="I36" s="17"/>
    </row>
    <row r="37" spans="2:9" ht="36" customHeight="1" x14ac:dyDescent="0.25">
      <c r="F37" s="2"/>
      <c r="I37" s="17"/>
    </row>
    <row r="38" spans="2:9" ht="36" customHeight="1" x14ac:dyDescent="0.25">
      <c r="F38" s="2"/>
      <c r="I38" s="17"/>
    </row>
    <row r="39" spans="2:9" ht="36" customHeight="1" x14ac:dyDescent="0.25">
      <c r="F39" s="2"/>
      <c r="I39" s="17"/>
    </row>
    <row r="40" spans="2:9" ht="36" customHeight="1" x14ac:dyDescent="0.25">
      <c r="F40" s="2"/>
      <c r="I40" s="17"/>
    </row>
    <row r="41" spans="2:9" ht="15" x14ac:dyDescent="0.25">
      <c r="B41" s="34" t="s">
        <v>47</v>
      </c>
      <c r="F41" s="6"/>
    </row>
    <row r="42" spans="2:9" ht="15" x14ac:dyDescent="0.25">
      <c r="B42" s="35" t="s">
        <v>48</v>
      </c>
    </row>
  </sheetData>
  <mergeCells count="16">
    <mergeCell ref="B1:K1"/>
    <mergeCell ref="B2:K2"/>
    <mergeCell ref="B3:K3"/>
    <mergeCell ref="B5:K5"/>
    <mergeCell ref="B7:K7"/>
    <mergeCell ref="A4:K4"/>
    <mergeCell ref="A29:C29"/>
    <mergeCell ref="B9:B11"/>
    <mergeCell ref="A9:A11"/>
    <mergeCell ref="C9:C11"/>
    <mergeCell ref="H9:K9"/>
    <mergeCell ref="J10:K10"/>
    <mergeCell ref="H10:I10"/>
    <mergeCell ref="F10:G10"/>
    <mergeCell ref="D10:E10"/>
    <mergeCell ref="D9:G9"/>
  </mergeCells>
  <printOptions horizontalCentered="1" verticalCentered="1"/>
  <pageMargins left="0.39370078740157483" right="0.39370078740157483" top="0.19685039370078741" bottom="0" header="0" footer="0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ком. по культуре</vt:lpstr>
      <vt:lpstr>'ком. по культуре'!Заголовки_для_печати</vt:lpstr>
      <vt:lpstr>'ком. по культуре'!Область_печати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2022-01-28T11:20:29Z</dcterms:modified>
</cp:coreProperties>
</file>