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9.125\dfs\14-Комитет РБ КО\03-Отдел фин обесп бух учета\02-Временная\2022 год\ОТЧЕТ по ГП зща 2021 год\ЗАПОЛНЯТЬ СВОД по ГП за 2021 год\К отправке\"/>
    </mc:Choice>
  </mc:AlternateContent>
  <bookViews>
    <workbookView xWindow="0" yWindow="0" windowWidth="28800" windowHeight="1234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Лист1!$3:$5</definedName>
  </definedNames>
  <calcPr calcId="162913"/>
</workbook>
</file>

<file path=xl/calcChain.xml><?xml version="1.0" encoding="utf-8"?>
<calcChain xmlns="http://schemas.openxmlformats.org/spreadsheetml/2006/main">
  <c r="M29" i="1" l="1"/>
  <c r="M6" i="1" l="1"/>
  <c r="M8" i="1"/>
  <c r="M10" i="1"/>
  <c r="M9" i="1"/>
  <c r="M21" i="1"/>
  <c r="L10" i="1"/>
  <c r="L8" i="1"/>
  <c r="L6" i="1" s="1"/>
  <c r="J36" i="1" l="1"/>
  <c r="J8" i="1"/>
  <c r="J16" i="1"/>
  <c r="J21" i="1"/>
  <c r="J31" i="1"/>
  <c r="N19" i="1" l="1"/>
  <c r="O19" i="1"/>
  <c r="P19" i="1"/>
  <c r="Q19" i="1"/>
  <c r="H16" i="1" l="1"/>
  <c r="H21" i="1"/>
  <c r="H26" i="1"/>
  <c r="H31" i="1"/>
  <c r="H36" i="1"/>
  <c r="Q14" i="1" l="1"/>
  <c r="P14" i="1"/>
  <c r="Q24" i="1" l="1"/>
  <c r="P24" i="1"/>
  <c r="O14" i="1" l="1"/>
  <c r="N14" i="1"/>
  <c r="L14" i="1"/>
  <c r="K14" i="1"/>
  <c r="L19" i="1"/>
  <c r="K19" i="1"/>
  <c r="M19" i="1"/>
  <c r="O24" i="1"/>
  <c r="N24" i="1"/>
  <c r="L24" i="1"/>
  <c r="K24" i="1"/>
  <c r="Q34" i="1"/>
  <c r="P34" i="1"/>
  <c r="O34" i="1"/>
  <c r="N34" i="1"/>
  <c r="L34" i="1"/>
  <c r="K34" i="1"/>
  <c r="M36" i="1"/>
  <c r="M34" i="1" s="1"/>
  <c r="M26" i="1"/>
  <c r="M24" i="1" s="1"/>
  <c r="G6" i="1"/>
  <c r="I14" i="1"/>
  <c r="H14" i="1"/>
  <c r="G14" i="1"/>
  <c r="F14" i="1"/>
  <c r="E14" i="1"/>
  <c r="I19" i="1"/>
  <c r="G19" i="1"/>
  <c r="F19" i="1"/>
  <c r="E19" i="1"/>
  <c r="I8" i="1"/>
  <c r="I6" i="1" s="1"/>
  <c r="F8" i="1"/>
  <c r="F6" i="1" s="1"/>
  <c r="E8" i="1"/>
  <c r="J19" i="1"/>
  <c r="H19" i="1"/>
  <c r="Q29" i="1"/>
  <c r="P29" i="1"/>
  <c r="O29" i="1"/>
  <c r="N29" i="1"/>
  <c r="K29" i="1"/>
  <c r="I24" i="1"/>
  <c r="G24" i="1"/>
  <c r="F24" i="1"/>
  <c r="E24" i="1"/>
  <c r="J26" i="1"/>
  <c r="J24" i="1" s="1"/>
  <c r="I29" i="1"/>
  <c r="G29" i="1"/>
  <c r="F29" i="1"/>
  <c r="E29" i="1"/>
  <c r="J29" i="1"/>
  <c r="I34" i="1"/>
  <c r="G34" i="1"/>
  <c r="F34" i="1"/>
  <c r="E34" i="1"/>
  <c r="H34" i="1" l="1"/>
  <c r="H29" i="1"/>
  <c r="H24" i="1"/>
  <c r="K10" i="1"/>
  <c r="K8" i="1" s="1"/>
  <c r="K6" i="1" s="1"/>
  <c r="E6" i="1"/>
  <c r="H8" i="1"/>
  <c r="H6" i="1" s="1"/>
  <c r="P8" i="1"/>
  <c r="P6" i="1" s="1"/>
  <c r="Q8" i="1"/>
  <c r="Q6" i="1" s="1"/>
  <c r="N8" i="1"/>
  <c r="N6" i="1" s="1"/>
  <c r="O8" i="1"/>
  <c r="O6" i="1" s="1"/>
  <c r="J34" i="1"/>
  <c r="J6" i="1"/>
  <c r="J14" i="1"/>
  <c r="M16" i="1"/>
  <c r="M14" i="1" s="1"/>
</calcChain>
</file>

<file path=xl/sharedStrings.xml><?xml version="1.0" encoding="utf-8"?>
<sst xmlns="http://schemas.openxmlformats.org/spreadsheetml/2006/main" count="70" uniqueCount="37">
  <si>
    <t>№ п/п</t>
  </si>
  <si>
    <t>Источники финансирования</t>
  </si>
  <si>
    <t>Всего</t>
  </si>
  <si>
    <t>областной бюджет</t>
  </si>
  <si>
    <t>федеральный бюджет</t>
  </si>
  <si>
    <t>внебюджетные источники</t>
  </si>
  <si>
    <t>местные бюджеты</t>
  </si>
  <si>
    <t>Наименование государственной программы (подпрограммы)</t>
  </si>
  <si>
    <t>доля выполнен-ных в полном объеме, %</t>
  </si>
  <si>
    <t>Отклонения        (+, -) (гр.6 - гр.5)</t>
  </si>
  <si>
    <t>Преду-смотрено</t>
  </si>
  <si>
    <t xml:space="preserve">Отклоне- ния (+, -); гр. 6 - гр. 5 </t>
  </si>
  <si>
    <t xml:space="preserve">Государственная программа 
 «Защита населения и территорий от чрезвычайных ситуаций, обеспечение пожарной 
безопасности и безопасности людей на водных объектах» 
</t>
  </si>
  <si>
    <t xml:space="preserve">Комитет   региональной безопасности Курской области/
 председатель комитета
</t>
  </si>
  <si>
    <t>Ответственный исполнитель государственной программы, подпрограммы</t>
  </si>
  <si>
    <t>Выполнение показателей (индикаторов) госпрограммы (подпрограммы)  (единиц)</t>
  </si>
  <si>
    <t>Выполнение контрольных событий подпрограмм госпрограммы  (ед.)</t>
  </si>
  <si>
    <t>Фактические расходы (областной и федеральный бюджеты - кассовый расход)</t>
  </si>
  <si>
    <t>% выполне- ния (гр.8/6)</t>
  </si>
  <si>
    <t xml:space="preserve">Выполнено в полном объеме </t>
  </si>
  <si>
    <t xml:space="preserve">Выполнено </t>
  </si>
  <si>
    <t>Подпрограмма 1   «Снижение рисков и смягчение последствий чрезвычайных ситуаций природного и техногенного характера в Курской области»</t>
  </si>
  <si>
    <t xml:space="preserve">Подпрограмма 2  "Пожарная безопасность и защита населения Курской области" </t>
  </si>
  <si>
    <t>Подпрограмма 3 "Обеспечение биологической и химической безопасности Курской области"</t>
  </si>
  <si>
    <t>Подпрограмма 4 "Обеспечение реализации государственной программы Курской области "Защита населения и территорий от чрезвычайных ситуаций, обеспечение пожарной безопасности и безопасности людей на водных объектах"</t>
  </si>
  <si>
    <t>Подпрограмма 5  «Использование спутниковых навигационных технологий и других результатов космической деятельности в интересах развития Курской области»</t>
  </si>
  <si>
    <t>Комитет здравоохранения 
Курской области</t>
  </si>
  <si>
    <t>Всего индикаторов по подпрограмма</t>
  </si>
  <si>
    <t>Всего индикаторов по ГП</t>
  </si>
  <si>
    <r>
      <t xml:space="preserve">Объем финансирования государственной программы  </t>
    </r>
    <r>
      <rPr>
        <b/>
        <sz val="8"/>
        <rFont val="Times New Roman"/>
        <family val="1"/>
        <charset val="204"/>
      </rPr>
      <t>(тыс.рублей)</t>
    </r>
  </si>
  <si>
    <r>
      <t xml:space="preserve">Выполнение основных мероприятий  и мероприятий </t>
    </r>
    <r>
      <rPr>
        <b/>
        <sz val="8"/>
        <rFont val="Times New Roman"/>
        <family val="1"/>
        <charset val="204"/>
      </rPr>
      <t>Нац. Проектов</t>
    </r>
    <r>
      <rPr>
        <sz val="8"/>
        <rFont val="Times New Roman"/>
        <family val="1"/>
        <charset val="204"/>
      </rPr>
      <t>.подпрограмм госпрограммы (ед.)</t>
    </r>
  </si>
  <si>
    <t xml:space="preserve">Предусмотрено государственной программой </t>
  </si>
  <si>
    <t>Фактически предусмотрено на реализацию госпрограммы (областной и федеральный бюджеты- по сводной бюджетной росписи на 2021г)</t>
  </si>
  <si>
    <t xml:space="preserve">Информация о реализации государственной программы Курской области   «Защита населения и территорий от чрезвычайных ситуаций, обеспечение пожарной 
безопасности и безопасности людей на водных объектах» за 2021 год
  </t>
  </si>
  <si>
    <t>Оценка эффективности госпрограммы за 2021 год</t>
  </si>
  <si>
    <t>0,96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</si>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</sst>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0.0"/>
    <numFmt numFmtId="166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7.5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top"/>
    </xf>
    <xf numFmtId="164" fontId="2" fillId="0" borderId="21" xfId="0" applyNumberFormat="1" applyFont="1" applyFill="1" applyBorder="1" applyAlignment="1">
      <alignment horizontal="center" vertical="center" wrapText="1"/>
    </xf>
    <xf numFmtId="166" fontId="2" fillId="0" borderId="21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165" fontId="2" fillId="0" borderId="21" xfId="0" applyNumberFormat="1" applyFont="1" applyFill="1" applyBorder="1" applyAlignment="1">
      <alignment horizontal="center" vertical="center"/>
    </xf>
    <xf numFmtId="49" fontId="2" fillId="0" borderId="35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top"/>
    </xf>
    <xf numFmtId="4" fontId="1" fillId="0" borderId="5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/>
    </xf>
    <xf numFmtId="2" fontId="1" fillId="0" borderId="36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2" fontId="1" fillId="0" borderId="33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34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5" xfId="0" applyFont="1" applyFill="1" applyBorder="1"/>
    <xf numFmtId="0" fontId="1" fillId="0" borderId="36" xfId="0" applyFont="1" applyFill="1" applyBorder="1"/>
    <xf numFmtId="166" fontId="1" fillId="0" borderId="8" xfId="0" applyNumberFormat="1" applyFont="1" applyFill="1" applyBorder="1" applyAlignment="1">
      <alignment horizontal="center" vertical="center" wrapText="1"/>
    </xf>
    <xf numFmtId="166" fontId="2" fillId="0" borderId="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top"/>
    </xf>
    <xf numFmtId="2" fontId="1" fillId="0" borderId="1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165" fontId="1" fillId="0" borderId="5" xfId="0" applyNumberFormat="1" applyFont="1" applyFill="1" applyBorder="1"/>
    <xf numFmtId="165" fontId="1" fillId="0" borderId="1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2" fontId="2" fillId="0" borderId="22" xfId="0" applyNumberFormat="1" applyFont="1" applyBorder="1" applyAlignment="1">
      <alignment horizontal="center"/>
    </xf>
    <xf numFmtId="0" fontId="6" fillId="0" borderId="0" xfId="0" applyFont="1" applyFill="1"/>
    <xf numFmtId="0" fontId="1" fillId="0" borderId="29" xfId="0" applyFont="1" applyBorder="1" applyAlignment="1">
      <alignment horizontal="center"/>
    </xf>
    <xf numFmtId="0" fontId="1" fillId="0" borderId="19" xfId="0" applyFont="1" applyFill="1" applyBorder="1" applyAlignment="1">
      <alignment horizontal="center" vertical="top" wrapText="1"/>
    </xf>
    <xf numFmtId="164" fontId="2" fillId="0" borderId="2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/>
    <xf numFmtId="0" fontId="1" fillId="0" borderId="12" xfId="0" applyFont="1" applyFill="1" applyBorder="1" applyAlignment="1">
      <alignment horizontal="center" vertical="top" wrapText="1"/>
    </xf>
    <xf numFmtId="164" fontId="1" fillId="0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0" xfId="0" applyFont="1" applyFill="1" applyBorder="1" applyAlignment="1">
      <alignment horizontal="center" vertical="top" wrapText="1"/>
    </xf>
    <xf numFmtId="4" fontId="2" fillId="0" borderId="2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top" wrapText="1"/>
    </xf>
    <xf numFmtId="164" fontId="1" fillId="0" borderId="12" xfId="0" applyNumberFormat="1" applyFont="1" applyFill="1" applyBorder="1" applyAlignment="1">
      <alignment horizontal="center" vertical="center" wrapText="1"/>
    </xf>
    <xf numFmtId="4" fontId="1" fillId="0" borderId="1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28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1" fillId="0" borderId="7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7" fillId="0" borderId="6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1" fillId="0" borderId="23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30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1" fillId="0" borderId="6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06"/>
  <sheetViews>
    <sheetView tabSelected="1" topLeftCell="B1" zoomScale="145" zoomScaleNormal="145" workbookViewId="0">
      <selection activeCell="E6" sqref="E6:R6"/>
    </sheetView>
  </sheetViews>
  <sheetFormatPr defaultRowHeight="15" x14ac:dyDescent="0.25"/>
  <cols>
    <col min="1" max="1" width="4.85546875" style="1" customWidth="1"/>
    <col min="2" max="2" width="28.28515625" style="2" customWidth="1"/>
    <col min="3" max="3" width="9.85546875" style="3" customWidth="1"/>
    <col min="4" max="4" width="12.28515625" style="1" customWidth="1"/>
    <col min="5" max="5" width="12.42578125" style="1" customWidth="1"/>
    <col min="6" max="6" width="12.28515625" style="1" customWidth="1"/>
    <col min="7" max="7" width="11.42578125" style="1" hidden="1" customWidth="1"/>
    <col min="8" max="8" width="9.7109375" style="1" customWidth="1"/>
    <col min="9" max="9" width="11.85546875" style="1" customWidth="1"/>
    <col min="10" max="10" width="7.7109375" style="1" customWidth="1"/>
    <col min="11" max="11" width="7.85546875" style="1" customWidth="1"/>
    <col min="12" max="12" width="8.7109375" style="1" customWidth="1"/>
    <col min="13" max="13" width="8.140625" style="1" customWidth="1"/>
    <col min="14" max="14" width="9.140625" style="1" customWidth="1"/>
    <col min="15" max="15" width="8.7109375" style="1" customWidth="1"/>
    <col min="16" max="16" width="6.85546875" style="1" customWidth="1"/>
    <col min="17" max="17" width="7.42578125" style="1" customWidth="1"/>
    <col min="18" max="18" width="9.140625" style="1" customWidth="1"/>
    <col min="19" max="19" width="11.7109375" style="1" bestFit="1" customWidth="1"/>
    <col min="20" max="16384" width="9.140625" style="1"/>
  </cols>
  <sheetData>
    <row r="2" spans="1:19" ht="49.5" customHeight="1" thickBot="1" x14ac:dyDescent="0.3">
      <c r="A2" s="102" t="s">
        <v>33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74"/>
      <c r="S2" s="74"/>
    </row>
    <row r="3" spans="1:19" ht="65.25" customHeight="1" x14ac:dyDescent="0.25">
      <c r="A3" s="108" t="s">
        <v>0</v>
      </c>
      <c r="B3" s="104" t="s">
        <v>7</v>
      </c>
      <c r="C3" s="106" t="s">
        <v>14</v>
      </c>
      <c r="D3" s="110" t="s">
        <v>1</v>
      </c>
      <c r="E3" s="106" t="s">
        <v>29</v>
      </c>
      <c r="F3" s="106"/>
      <c r="G3" s="106"/>
      <c r="H3" s="106"/>
      <c r="I3" s="106"/>
      <c r="J3" s="106"/>
      <c r="K3" s="106" t="s">
        <v>15</v>
      </c>
      <c r="L3" s="106"/>
      <c r="M3" s="106"/>
      <c r="N3" s="106" t="s">
        <v>30</v>
      </c>
      <c r="O3" s="106"/>
      <c r="P3" s="106" t="s">
        <v>16</v>
      </c>
      <c r="Q3" s="136"/>
      <c r="R3" s="112" t="s">
        <v>34</v>
      </c>
      <c r="S3" s="74"/>
    </row>
    <row r="4" spans="1:19" ht="129" customHeight="1" x14ac:dyDescent="0.25">
      <c r="A4" s="109"/>
      <c r="B4" s="105"/>
      <c r="C4" s="107"/>
      <c r="D4" s="111"/>
      <c r="E4" s="57" t="s">
        <v>31</v>
      </c>
      <c r="F4" s="5" t="s">
        <v>32</v>
      </c>
      <c r="G4" s="5" t="s">
        <v>9</v>
      </c>
      <c r="H4" s="5" t="s">
        <v>11</v>
      </c>
      <c r="I4" s="5" t="s">
        <v>17</v>
      </c>
      <c r="J4" s="5" t="s">
        <v>18</v>
      </c>
      <c r="K4" s="57" t="s">
        <v>10</v>
      </c>
      <c r="L4" s="57" t="s">
        <v>19</v>
      </c>
      <c r="M4" s="57" t="s">
        <v>8</v>
      </c>
      <c r="N4" s="6" t="s">
        <v>10</v>
      </c>
      <c r="O4" s="6" t="s">
        <v>20</v>
      </c>
      <c r="P4" s="6" t="s">
        <v>10</v>
      </c>
      <c r="Q4" s="7" t="s">
        <v>20</v>
      </c>
      <c r="R4" s="113"/>
      <c r="S4" s="74"/>
    </row>
    <row r="5" spans="1:19" ht="15.75" thickBot="1" x14ac:dyDescent="0.3">
      <c r="A5" s="8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7</v>
      </c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>
        <v>15</v>
      </c>
      <c r="Q5" s="10">
        <v>16</v>
      </c>
      <c r="R5" s="75">
        <v>17</v>
      </c>
      <c r="S5" s="74"/>
    </row>
    <row r="6" spans="1:19" ht="20.25" customHeight="1" thickBot="1" x14ac:dyDescent="0.3">
      <c r="A6" s="11"/>
      <c r="B6" s="126" t="s">
        <v>12</v>
      </c>
      <c r="C6" s="123" t="s">
        <v>13</v>
      </c>
      <c r="D6" s="76" t="s">
        <v>2</v>
      </c>
      <c r="E6" s="77">
        <f>E8</f>
        <v>1024830.95</v>
      </c>
      <c r="F6" s="12">
        <f t="shared" ref="F6:Q6" si="0">F8</f>
        <v>1038903.946</v>
      </c>
      <c r="G6" s="12">
        <f t="shared" si="0"/>
        <v>0</v>
      </c>
      <c r="H6" s="12">
        <f t="shared" si="0"/>
        <v>14072.996000000043</v>
      </c>
      <c r="I6" s="12">
        <f t="shared" si="0"/>
        <v>1032603.8260000001</v>
      </c>
      <c r="J6" s="13">
        <f t="shared" si="0"/>
        <v>99.393580126030258</v>
      </c>
      <c r="K6" s="14">
        <f>K8</f>
        <v>18</v>
      </c>
      <c r="L6" s="14">
        <f t="shared" ref="L6" si="1">L8</f>
        <v>16</v>
      </c>
      <c r="M6" s="15">
        <f>L6/K6%</f>
        <v>88.888888888888886</v>
      </c>
      <c r="N6" s="14">
        <f t="shared" si="0"/>
        <v>8</v>
      </c>
      <c r="O6" s="14">
        <f t="shared" si="0"/>
        <v>8</v>
      </c>
      <c r="P6" s="14">
        <f t="shared" si="0"/>
        <v>15</v>
      </c>
      <c r="Q6" s="16">
        <f t="shared" si="0"/>
        <v>15</v>
      </c>
      <c r="R6" s="73">
        <v>0.96</v>
      </c>
      <c r="S6" s="78"/>
    </row>
    <row r="7" spans="1:19" ht="22.5" x14ac:dyDescent="0.25">
      <c r="A7" s="17"/>
      <c r="B7" s="127"/>
      <c r="C7" s="124"/>
      <c r="D7" s="5" t="s">
        <v>4</v>
      </c>
      <c r="E7" s="79"/>
      <c r="F7" s="79"/>
      <c r="G7" s="18"/>
      <c r="H7" s="18"/>
      <c r="I7" s="79"/>
      <c r="J7" s="19"/>
      <c r="K7" s="20"/>
      <c r="L7" s="20"/>
      <c r="M7" s="20"/>
      <c r="N7" s="21"/>
      <c r="O7" s="21"/>
      <c r="P7" s="21"/>
      <c r="Q7" s="23"/>
      <c r="R7" s="63"/>
      <c r="S7" s="74"/>
    </row>
    <row r="8" spans="1:19" ht="36.75" customHeight="1" x14ac:dyDescent="0.25">
      <c r="A8" s="17"/>
      <c r="B8" s="127"/>
      <c r="C8" s="124"/>
      <c r="D8" s="5" t="s">
        <v>3</v>
      </c>
      <c r="E8" s="80">
        <f>E16+E21+E26+E31+E36</f>
        <v>1024830.95</v>
      </c>
      <c r="F8" s="80">
        <f>F16+F21+F26+F31+F36</f>
        <v>1038903.946</v>
      </c>
      <c r="G8" s="24"/>
      <c r="H8" s="81">
        <f>F8-E8</f>
        <v>14072.996000000043</v>
      </c>
      <c r="I8" s="82">
        <f>I16+I21+I26+I31+I36</f>
        <v>1032603.8260000001</v>
      </c>
      <c r="J8" s="29">
        <f>I8/F8%</f>
        <v>99.393580126030258</v>
      </c>
      <c r="K8" s="26">
        <f>K9+K10</f>
        <v>18</v>
      </c>
      <c r="L8" s="26">
        <f t="shared" ref="L8" si="2">L9+L10</f>
        <v>16</v>
      </c>
      <c r="M8" s="101">
        <f>L8/K8%</f>
        <v>88.888888888888886</v>
      </c>
      <c r="N8" s="26">
        <f>N14+N19+N24+N29+N34</f>
        <v>8</v>
      </c>
      <c r="O8" s="26">
        <f>O14+O19+O24+O29+O34</f>
        <v>8</v>
      </c>
      <c r="P8" s="26">
        <f>P14+P19+P24+P29+P34</f>
        <v>15</v>
      </c>
      <c r="Q8" s="27">
        <f>Q14+Q19+Q24+Q29+Q34</f>
        <v>15</v>
      </c>
      <c r="R8" s="64"/>
      <c r="S8" s="83"/>
    </row>
    <row r="9" spans="1:19" ht="36.75" customHeight="1" x14ac:dyDescent="0.25">
      <c r="A9" s="17"/>
      <c r="B9" s="127"/>
      <c r="C9" s="124"/>
      <c r="D9" s="5" t="s">
        <v>28</v>
      </c>
      <c r="E9" s="80"/>
      <c r="F9" s="80"/>
      <c r="G9" s="24"/>
      <c r="H9" s="24"/>
      <c r="I9" s="82"/>
      <c r="J9" s="25"/>
      <c r="K9" s="26">
        <v>4</v>
      </c>
      <c r="L9" s="26">
        <v>4</v>
      </c>
      <c r="M9" s="26">
        <f>L9/K9%</f>
        <v>100</v>
      </c>
      <c r="N9" s="26"/>
      <c r="O9" s="26"/>
      <c r="P9" s="26"/>
      <c r="Q9" s="27"/>
      <c r="R9" s="64"/>
      <c r="S9" s="83"/>
    </row>
    <row r="10" spans="1:19" ht="36.75" customHeight="1" x14ac:dyDescent="0.25">
      <c r="A10" s="17"/>
      <c r="B10" s="127"/>
      <c r="C10" s="124"/>
      <c r="D10" s="5" t="s">
        <v>27</v>
      </c>
      <c r="E10" s="80"/>
      <c r="F10" s="80"/>
      <c r="G10" s="24"/>
      <c r="H10" s="24"/>
      <c r="I10" s="82"/>
      <c r="J10" s="25"/>
      <c r="K10" s="26">
        <f>K14+K19+K24+K29+K34</f>
        <v>14</v>
      </c>
      <c r="L10" s="26">
        <f t="shared" ref="L10" si="3">L14+L19+L24+L29+L34</f>
        <v>12</v>
      </c>
      <c r="M10" s="101">
        <f>L10/K10%</f>
        <v>85.714285714285708</v>
      </c>
      <c r="N10" s="26"/>
      <c r="O10" s="26"/>
      <c r="P10" s="26"/>
      <c r="Q10" s="27"/>
      <c r="R10" s="64"/>
      <c r="S10" s="83"/>
    </row>
    <row r="11" spans="1:19" ht="22.5" customHeight="1" x14ac:dyDescent="0.25">
      <c r="A11" s="17"/>
      <c r="B11" s="127"/>
      <c r="C11" s="124"/>
      <c r="D11" s="5" t="s">
        <v>6</v>
      </c>
      <c r="E11" s="84"/>
      <c r="F11" s="84"/>
      <c r="G11" s="28"/>
      <c r="H11" s="28"/>
      <c r="I11" s="84"/>
      <c r="J11" s="29"/>
      <c r="K11" s="4"/>
      <c r="L11" s="4"/>
      <c r="M11" s="59"/>
      <c r="N11" s="4"/>
      <c r="O11" s="4"/>
      <c r="P11" s="4"/>
      <c r="Q11" s="31"/>
      <c r="R11" s="64"/>
      <c r="S11" s="74"/>
    </row>
    <row r="12" spans="1:19" ht="24" customHeight="1" x14ac:dyDescent="0.25">
      <c r="A12" s="17"/>
      <c r="B12" s="127"/>
      <c r="C12" s="124"/>
      <c r="D12" s="5" t="s">
        <v>6</v>
      </c>
      <c r="E12" s="84"/>
      <c r="F12" s="84"/>
      <c r="G12" s="28"/>
      <c r="H12" s="28"/>
      <c r="I12" s="84"/>
      <c r="J12" s="29"/>
      <c r="K12" s="4"/>
      <c r="L12" s="4"/>
      <c r="M12" s="59"/>
      <c r="N12" s="4"/>
      <c r="O12" s="4"/>
      <c r="P12" s="4"/>
      <c r="Q12" s="31"/>
      <c r="R12" s="64"/>
      <c r="S12" s="85"/>
    </row>
    <row r="13" spans="1:19" ht="24" customHeight="1" thickBot="1" x14ac:dyDescent="0.3">
      <c r="A13" s="17"/>
      <c r="B13" s="128"/>
      <c r="C13" s="125"/>
      <c r="D13" s="86" t="s">
        <v>5</v>
      </c>
      <c r="E13" s="87"/>
      <c r="F13" s="87"/>
      <c r="G13" s="32"/>
      <c r="H13" s="32"/>
      <c r="I13" s="87"/>
      <c r="J13" s="33"/>
      <c r="K13" s="30"/>
      <c r="L13" s="30"/>
      <c r="M13" s="59"/>
      <c r="N13" s="30"/>
      <c r="O13" s="30"/>
      <c r="P13" s="30"/>
      <c r="Q13" s="34"/>
      <c r="R13" s="65"/>
      <c r="S13" s="85"/>
    </row>
    <row r="14" spans="1:19" ht="14.25" customHeight="1" thickBot="1" x14ac:dyDescent="0.3">
      <c r="A14" s="17"/>
      <c r="B14" s="134" t="s">
        <v>21</v>
      </c>
      <c r="C14" s="137" t="s">
        <v>13</v>
      </c>
      <c r="D14" s="76" t="s">
        <v>2</v>
      </c>
      <c r="E14" s="77">
        <f>E16</f>
        <v>288184.96899999998</v>
      </c>
      <c r="F14" s="12">
        <f t="shared" ref="F14:J14" si="4">F16</f>
        <v>288332.19099999999</v>
      </c>
      <c r="G14" s="12">
        <f t="shared" si="4"/>
        <v>0</v>
      </c>
      <c r="H14" s="12">
        <f t="shared" si="4"/>
        <v>147.22200000000885</v>
      </c>
      <c r="I14" s="12">
        <f t="shared" si="4"/>
        <v>282275.88099999999</v>
      </c>
      <c r="J14" s="13">
        <f t="shared" si="4"/>
        <v>97.899537343022502</v>
      </c>
      <c r="K14" s="55">
        <f>K16</f>
        <v>6</v>
      </c>
      <c r="L14" s="55">
        <f t="shared" ref="L14:Q14" si="5">L16</f>
        <v>6</v>
      </c>
      <c r="M14" s="15">
        <f t="shared" si="5"/>
        <v>100</v>
      </c>
      <c r="N14" s="55">
        <f t="shared" si="5"/>
        <v>3</v>
      </c>
      <c r="O14" s="55">
        <f t="shared" si="5"/>
        <v>3</v>
      </c>
      <c r="P14" s="55">
        <f t="shared" si="5"/>
        <v>6</v>
      </c>
      <c r="Q14" s="56">
        <f t="shared" si="5"/>
        <v>6</v>
      </c>
      <c r="R14" s="66">
        <v>1.0209999999999999</v>
      </c>
      <c r="S14" s="74"/>
    </row>
    <row r="15" spans="1:19" ht="24" customHeight="1" x14ac:dyDescent="0.25">
      <c r="A15" s="17"/>
      <c r="B15" s="120"/>
      <c r="C15" s="115"/>
      <c r="D15" s="5" t="s">
        <v>4</v>
      </c>
      <c r="E15" s="35"/>
      <c r="F15" s="35"/>
      <c r="G15" s="35"/>
      <c r="H15" s="35"/>
      <c r="I15" s="35"/>
      <c r="J15" s="35"/>
      <c r="K15" s="36"/>
      <c r="L15" s="36"/>
      <c r="M15" s="60"/>
      <c r="N15" s="36"/>
      <c r="O15" s="36"/>
      <c r="P15" s="36"/>
      <c r="Q15" s="37"/>
      <c r="R15" s="63"/>
      <c r="S15" s="74"/>
    </row>
    <row r="16" spans="1:19" ht="33" customHeight="1" x14ac:dyDescent="0.25">
      <c r="A16" s="17"/>
      <c r="B16" s="120"/>
      <c r="C16" s="115"/>
      <c r="D16" s="5" t="s">
        <v>3</v>
      </c>
      <c r="E16" s="88">
        <v>288184.96899999998</v>
      </c>
      <c r="F16" s="28">
        <v>288332.19099999999</v>
      </c>
      <c r="G16" s="40"/>
      <c r="H16" s="84">
        <f>F16-E16</f>
        <v>147.22200000000885</v>
      </c>
      <c r="I16" s="40">
        <v>282275.88099999999</v>
      </c>
      <c r="J16" s="29">
        <f>I16/F16%</f>
        <v>97.899537343022502</v>
      </c>
      <c r="K16" s="54">
        <v>6</v>
      </c>
      <c r="L16" s="54">
        <v>6</v>
      </c>
      <c r="M16" s="59">
        <f>L16/K16*100</f>
        <v>100</v>
      </c>
      <c r="N16" s="38">
        <v>3</v>
      </c>
      <c r="O16" s="38">
        <v>3</v>
      </c>
      <c r="P16" s="38">
        <v>6</v>
      </c>
      <c r="Q16" s="39">
        <v>6</v>
      </c>
      <c r="R16" s="64"/>
      <c r="S16" s="74"/>
    </row>
    <row r="17" spans="1:19" ht="14.25" customHeight="1" x14ac:dyDescent="0.25">
      <c r="A17" s="17"/>
      <c r="B17" s="120"/>
      <c r="C17" s="115"/>
      <c r="D17" s="89" t="s">
        <v>6</v>
      </c>
      <c r="E17" s="40"/>
      <c r="F17" s="40"/>
      <c r="G17" s="40"/>
      <c r="H17" s="40"/>
      <c r="I17" s="40"/>
      <c r="J17" s="40"/>
      <c r="K17" s="41"/>
      <c r="L17" s="41"/>
      <c r="M17" s="59"/>
      <c r="N17" s="41"/>
      <c r="O17" s="41"/>
      <c r="P17" s="41"/>
      <c r="Q17" s="43"/>
      <c r="R17" s="67"/>
      <c r="S17" s="74"/>
    </row>
    <row r="18" spans="1:19" ht="33" customHeight="1" thickBot="1" x14ac:dyDescent="0.3">
      <c r="A18" s="17"/>
      <c r="B18" s="120"/>
      <c r="C18" s="115"/>
      <c r="D18" s="90" t="s">
        <v>5</v>
      </c>
      <c r="E18" s="44"/>
      <c r="F18" s="44"/>
      <c r="G18" s="44"/>
      <c r="H18" s="44"/>
      <c r="I18" s="44"/>
      <c r="J18" s="44"/>
      <c r="K18" s="42"/>
      <c r="L18" s="42"/>
      <c r="M18" s="59"/>
      <c r="N18" s="42"/>
      <c r="O18" s="42"/>
      <c r="P18" s="42"/>
      <c r="Q18" s="45"/>
      <c r="R18" s="65"/>
      <c r="S18" s="74"/>
    </row>
    <row r="19" spans="1:19" ht="33" customHeight="1" thickBot="1" x14ac:dyDescent="0.3">
      <c r="A19" s="17"/>
      <c r="B19" s="117" t="s">
        <v>22</v>
      </c>
      <c r="C19" s="129" t="s">
        <v>13</v>
      </c>
      <c r="D19" s="91" t="s">
        <v>2</v>
      </c>
      <c r="E19" s="12">
        <f>E21</f>
        <v>701484.81299999997</v>
      </c>
      <c r="F19" s="12">
        <f t="shared" ref="F19:J19" si="6">F21</f>
        <v>700720.29599999997</v>
      </c>
      <c r="G19" s="12">
        <f t="shared" si="6"/>
        <v>0</v>
      </c>
      <c r="H19" s="12">
        <f t="shared" si="6"/>
        <v>-764.51699999999255</v>
      </c>
      <c r="I19" s="12">
        <f t="shared" si="6"/>
        <v>700535.20900000003</v>
      </c>
      <c r="J19" s="92">
        <f t="shared" si="6"/>
        <v>99.973586179670193</v>
      </c>
      <c r="K19" s="55">
        <f>K21</f>
        <v>2</v>
      </c>
      <c r="L19" s="55">
        <f t="shared" ref="L19:M19" si="7">L21</f>
        <v>2</v>
      </c>
      <c r="M19" s="15">
        <f t="shared" si="7"/>
        <v>100</v>
      </c>
      <c r="N19" s="55">
        <f>N21</f>
        <v>3</v>
      </c>
      <c r="O19" s="55">
        <f>O21</f>
        <v>3</v>
      </c>
      <c r="P19" s="55">
        <f t="shared" ref="P19:Q19" si="8">P21</f>
        <v>4</v>
      </c>
      <c r="Q19" s="56">
        <f t="shared" si="8"/>
        <v>4</v>
      </c>
      <c r="R19" s="66">
        <v>1.0009999999999999</v>
      </c>
      <c r="S19" s="74"/>
    </row>
    <row r="20" spans="1:19" ht="33" customHeight="1" x14ac:dyDescent="0.25">
      <c r="A20" s="17"/>
      <c r="B20" s="118"/>
      <c r="C20" s="115"/>
      <c r="D20" s="93" t="s">
        <v>4</v>
      </c>
      <c r="E20" s="79"/>
      <c r="F20" s="79"/>
      <c r="G20" s="18"/>
      <c r="H20" s="18"/>
      <c r="I20" s="79"/>
      <c r="J20" s="19"/>
      <c r="K20" s="21"/>
      <c r="L20" s="21"/>
      <c r="M20" s="60"/>
      <c r="N20" s="21"/>
      <c r="O20" s="21"/>
      <c r="P20" s="21"/>
      <c r="Q20" s="23"/>
      <c r="R20" s="68"/>
      <c r="S20" s="74"/>
    </row>
    <row r="21" spans="1:19" ht="33" customHeight="1" x14ac:dyDescent="0.25">
      <c r="A21" s="17"/>
      <c r="B21" s="118"/>
      <c r="C21" s="115"/>
      <c r="D21" s="5" t="s">
        <v>3</v>
      </c>
      <c r="E21" s="84">
        <v>701484.81299999997</v>
      </c>
      <c r="F21" s="84">
        <v>700720.29599999997</v>
      </c>
      <c r="G21" s="28"/>
      <c r="H21" s="84">
        <f>F21-E21</f>
        <v>-764.51699999999255</v>
      </c>
      <c r="I21" s="84">
        <v>700535.20900000003</v>
      </c>
      <c r="J21" s="40">
        <f>I21/F21%</f>
        <v>99.973586179670193</v>
      </c>
      <c r="K21" s="4">
        <v>2</v>
      </c>
      <c r="L21" s="4">
        <v>2</v>
      </c>
      <c r="M21" s="59">
        <f>L21/K21*100</f>
        <v>100</v>
      </c>
      <c r="N21" s="4">
        <v>3</v>
      </c>
      <c r="O21" s="4">
        <v>3</v>
      </c>
      <c r="P21" s="4">
        <v>4</v>
      </c>
      <c r="Q21" s="31">
        <v>4</v>
      </c>
      <c r="R21" s="69"/>
      <c r="S21" s="74"/>
    </row>
    <row r="22" spans="1:19" ht="33" customHeight="1" x14ac:dyDescent="0.25">
      <c r="A22" s="17"/>
      <c r="B22" s="118"/>
      <c r="C22" s="115"/>
      <c r="D22" s="89" t="s">
        <v>6</v>
      </c>
      <c r="E22" s="84"/>
      <c r="F22" s="84"/>
      <c r="G22" s="28"/>
      <c r="H22" s="28"/>
      <c r="I22" s="84"/>
      <c r="J22" s="29"/>
      <c r="K22" s="4"/>
      <c r="L22" s="4"/>
      <c r="M22" s="59"/>
      <c r="N22" s="4"/>
      <c r="O22" s="4"/>
      <c r="P22" s="4"/>
      <c r="Q22" s="31"/>
      <c r="R22" s="69"/>
      <c r="S22" s="74"/>
    </row>
    <row r="23" spans="1:19" ht="33" customHeight="1" thickBot="1" x14ac:dyDescent="0.3">
      <c r="A23" s="17"/>
      <c r="B23" s="119"/>
      <c r="C23" s="130"/>
      <c r="D23" s="90" t="s">
        <v>5</v>
      </c>
      <c r="E23" s="87"/>
      <c r="F23" s="87"/>
      <c r="G23" s="32"/>
      <c r="H23" s="32"/>
      <c r="I23" s="87"/>
      <c r="J23" s="33"/>
      <c r="K23" s="30"/>
      <c r="L23" s="30"/>
      <c r="M23" s="59"/>
      <c r="N23" s="30"/>
      <c r="O23" s="30"/>
      <c r="P23" s="30"/>
      <c r="Q23" s="34"/>
      <c r="R23" s="70"/>
      <c r="S23" s="74"/>
    </row>
    <row r="24" spans="1:19" ht="33" customHeight="1" thickBot="1" x14ac:dyDescent="0.3">
      <c r="A24" s="17"/>
      <c r="B24" s="120" t="s">
        <v>23</v>
      </c>
      <c r="C24" s="131" t="s">
        <v>26</v>
      </c>
      <c r="D24" s="91" t="s">
        <v>2</v>
      </c>
      <c r="E24" s="12">
        <f>E26</f>
        <v>0</v>
      </c>
      <c r="F24" s="12">
        <f t="shared" ref="F24:J24" si="9">F26</f>
        <v>0</v>
      </c>
      <c r="G24" s="12">
        <f t="shared" si="9"/>
        <v>0</v>
      </c>
      <c r="H24" s="12">
        <f>F24-E24</f>
        <v>0</v>
      </c>
      <c r="I24" s="12">
        <f t="shared" si="9"/>
        <v>0</v>
      </c>
      <c r="J24" s="13" t="e">
        <f t="shared" si="9"/>
        <v>#DIV/0!</v>
      </c>
      <c r="K24" s="55">
        <f>K26</f>
        <v>0</v>
      </c>
      <c r="L24" s="55">
        <f t="shared" ref="L24:O24" si="10">L26</f>
        <v>0</v>
      </c>
      <c r="M24" s="15" t="e">
        <f t="shared" si="10"/>
        <v>#DIV/0!</v>
      </c>
      <c r="N24" s="55">
        <f t="shared" si="10"/>
        <v>0</v>
      </c>
      <c r="O24" s="55">
        <f t="shared" si="10"/>
        <v>0</v>
      </c>
      <c r="P24" s="55">
        <f>P26</f>
        <v>0</v>
      </c>
      <c r="Q24" s="56">
        <f>Q26</f>
        <v>0</v>
      </c>
      <c r="R24" s="66">
        <v>0</v>
      </c>
      <c r="S24" s="74"/>
    </row>
    <row r="25" spans="1:19" ht="33" customHeight="1" thickBot="1" x14ac:dyDescent="0.3">
      <c r="A25" s="17"/>
      <c r="B25" s="121"/>
      <c r="C25" s="132"/>
      <c r="D25" s="94" t="s">
        <v>4</v>
      </c>
      <c r="E25" s="95"/>
      <c r="F25" s="79"/>
      <c r="G25" s="18"/>
      <c r="H25" s="18"/>
      <c r="I25" s="79"/>
      <c r="J25" s="19"/>
      <c r="K25" s="48"/>
      <c r="L25" s="48"/>
      <c r="M25" s="61"/>
      <c r="N25" s="48"/>
      <c r="O25" s="48"/>
      <c r="P25" s="48"/>
      <c r="Q25" s="49"/>
      <c r="R25" s="63"/>
      <c r="S25" s="74"/>
    </row>
    <row r="26" spans="1:19" ht="33" customHeight="1" x14ac:dyDescent="0.25">
      <c r="A26" s="17"/>
      <c r="B26" s="121"/>
      <c r="C26" s="132"/>
      <c r="D26" s="5" t="s">
        <v>3</v>
      </c>
      <c r="E26" s="84">
        <v>0</v>
      </c>
      <c r="F26" s="84">
        <v>0</v>
      </c>
      <c r="G26" s="28"/>
      <c r="H26" s="84">
        <f>F26-E26</f>
        <v>0</v>
      </c>
      <c r="I26" s="84">
        <v>0</v>
      </c>
      <c r="J26" s="50" t="e">
        <f>I26/F26*100</f>
        <v>#DIV/0!</v>
      </c>
      <c r="K26" s="4"/>
      <c r="L26" s="4"/>
      <c r="M26" s="62" t="e">
        <f>L26/K26*100</f>
        <v>#DIV/0!</v>
      </c>
      <c r="N26" s="4"/>
      <c r="O26" s="4"/>
      <c r="P26" s="4"/>
      <c r="Q26" s="31"/>
      <c r="R26" s="64"/>
      <c r="S26" s="74"/>
    </row>
    <row r="27" spans="1:19" ht="33" customHeight="1" x14ac:dyDescent="0.25">
      <c r="A27" s="17"/>
      <c r="B27" s="121"/>
      <c r="C27" s="132"/>
      <c r="D27" s="5" t="s">
        <v>6</v>
      </c>
      <c r="E27" s="84"/>
      <c r="F27" s="84"/>
      <c r="G27" s="28"/>
      <c r="H27" s="28"/>
      <c r="I27" s="84"/>
      <c r="J27" s="29"/>
      <c r="K27" s="4"/>
      <c r="L27" s="4"/>
      <c r="M27" s="59"/>
      <c r="N27" s="4"/>
      <c r="O27" s="4"/>
      <c r="P27" s="4"/>
      <c r="Q27" s="31"/>
      <c r="R27" s="64"/>
      <c r="S27" s="74"/>
    </row>
    <row r="28" spans="1:19" ht="33" customHeight="1" thickBot="1" x14ac:dyDescent="0.3">
      <c r="A28" s="17"/>
      <c r="B28" s="122"/>
      <c r="C28" s="133"/>
      <c r="D28" s="90" t="s">
        <v>5</v>
      </c>
      <c r="E28" s="87"/>
      <c r="F28" s="87"/>
      <c r="G28" s="32"/>
      <c r="H28" s="32"/>
      <c r="I28" s="87"/>
      <c r="J28" s="33"/>
      <c r="K28" s="30"/>
      <c r="L28" s="30"/>
      <c r="M28" s="59"/>
      <c r="N28" s="30"/>
      <c r="O28" s="30"/>
      <c r="P28" s="30"/>
      <c r="Q28" s="34"/>
      <c r="R28" s="65"/>
      <c r="S28" s="74"/>
    </row>
    <row r="29" spans="1:19" ht="33" customHeight="1" thickBot="1" x14ac:dyDescent="0.3">
      <c r="A29" s="17"/>
      <c r="B29" s="120" t="s">
        <v>24</v>
      </c>
      <c r="C29" s="131" t="s">
        <v>13</v>
      </c>
      <c r="D29" s="96" t="s">
        <v>2</v>
      </c>
      <c r="E29" s="77">
        <f>E31</f>
        <v>31396.085999999999</v>
      </c>
      <c r="F29" s="12">
        <f t="shared" ref="F29:J29" si="11">F31</f>
        <v>46088.375999999997</v>
      </c>
      <c r="G29" s="12">
        <f t="shared" si="11"/>
        <v>0</v>
      </c>
      <c r="H29" s="12">
        <f>F29-E29</f>
        <v>14692.289999999997</v>
      </c>
      <c r="I29" s="12">
        <f t="shared" si="11"/>
        <v>46029.680999999997</v>
      </c>
      <c r="J29" s="13">
        <f t="shared" si="11"/>
        <v>99.872646847005427</v>
      </c>
      <c r="K29" s="55">
        <f>K31</f>
        <v>1</v>
      </c>
      <c r="L29" s="55"/>
      <c r="M29" s="15">
        <f>M31</f>
        <v>88</v>
      </c>
      <c r="N29" s="55">
        <f t="shared" ref="N29:Q29" si="12">N31</f>
        <v>1</v>
      </c>
      <c r="O29" s="55">
        <f t="shared" si="12"/>
        <v>1</v>
      </c>
      <c r="P29" s="55">
        <f t="shared" si="12"/>
        <v>1</v>
      </c>
      <c r="Q29" s="56">
        <f t="shared" si="12"/>
        <v>1</v>
      </c>
      <c r="R29" s="66">
        <v>0.9</v>
      </c>
      <c r="S29" s="74"/>
    </row>
    <row r="30" spans="1:19" ht="33" customHeight="1" thickBot="1" x14ac:dyDescent="0.3">
      <c r="A30" s="17"/>
      <c r="B30" s="121"/>
      <c r="C30" s="115"/>
      <c r="D30" s="94" t="s">
        <v>4</v>
      </c>
      <c r="E30" s="79"/>
      <c r="F30" s="79"/>
      <c r="G30" s="18"/>
      <c r="H30" s="18"/>
      <c r="I30" s="79"/>
      <c r="J30" s="19"/>
      <c r="K30" s="21"/>
      <c r="L30" s="21"/>
      <c r="M30" s="22"/>
      <c r="N30" s="21"/>
      <c r="O30" s="21"/>
      <c r="P30" s="21"/>
      <c r="Q30" s="23"/>
      <c r="R30" s="63"/>
      <c r="S30" s="74"/>
    </row>
    <row r="31" spans="1:19" ht="33" customHeight="1" x14ac:dyDescent="0.25">
      <c r="A31" s="17"/>
      <c r="B31" s="121"/>
      <c r="C31" s="115"/>
      <c r="D31" s="5" t="s">
        <v>3</v>
      </c>
      <c r="E31" s="84">
        <v>31396.085999999999</v>
      </c>
      <c r="F31" s="84">
        <v>46088.375999999997</v>
      </c>
      <c r="G31" s="28"/>
      <c r="H31" s="84">
        <f>F31-E31</f>
        <v>14692.289999999997</v>
      </c>
      <c r="I31" s="84">
        <v>46029.680999999997</v>
      </c>
      <c r="J31" s="51">
        <f>I31/F31%</f>
        <v>99.872646847005427</v>
      </c>
      <c r="K31" s="4">
        <v>1</v>
      </c>
      <c r="L31" s="4" t="s">
        <v>36</v>
      </c>
      <c r="M31" s="62">
        <v>88</v>
      </c>
      <c r="N31" s="4">
        <v>1</v>
      </c>
      <c r="O31" s="4">
        <v>1</v>
      </c>
      <c r="P31" s="4">
        <v>1</v>
      </c>
      <c r="Q31" s="31">
        <v>1</v>
      </c>
      <c r="R31" s="64"/>
      <c r="S31" s="74"/>
    </row>
    <row r="32" spans="1:19" ht="33" customHeight="1" x14ac:dyDescent="0.25">
      <c r="A32" s="17"/>
      <c r="B32" s="121"/>
      <c r="C32" s="115"/>
      <c r="D32" s="5" t="s">
        <v>6</v>
      </c>
      <c r="E32" s="84"/>
      <c r="F32" s="84"/>
      <c r="G32" s="28"/>
      <c r="H32" s="28"/>
      <c r="I32" s="84"/>
      <c r="J32" s="29"/>
      <c r="K32" s="4"/>
      <c r="L32" s="4"/>
      <c r="M32" s="30"/>
      <c r="N32" s="4"/>
      <c r="O32" s="4"/>
      <c r="P32" s="4"/>
      <c r="Q32" s="31"/>
      <c r="R32" s="64"/>
      <c r="S32" s="74"/>
    </row>
    <row r="33" spans="1:19" ht="33" customHeight="1" thickBot="1" x14ac:dyDescent="0.3">
      <c r="A33" s="17"/>
      <c r="B33" s="122"/>
      <c r="C33" s="116"/>
      <c r="D33" s="90" t="s">
        <v>5</v>
      </c>
      <c r="E33" s="87"/>
      <c r="F33" s="87"/>
      <c r="G33" s="32"/>
      <c r="H33" s="32"/>
      <c r="I33" s="87"/>
      <c r="J33" s="33"/>
      <c r="K33" s="30"/>
      <c r="L33" s="30"/>
      <c r="M33" s="30"/>
      <c r="N33" s="30"/>
      <c r="O33" s="30"/>
      <c r="P33" s="30"/>
      <c r="Q33" s="34"/>
      <c r="R33" s="65"/>
      <c r="S33" s="74"/>
    </row>
    <row r="34" spans="1:19" ht="13.5" customHeight="1" thickBot="1" x14ac:dyDescent="0.3">
      <c r="A34" s="17"/>
      <c r="B34" s="134" t="s">
        <v>25</v>
      </c>
      <c r="C34" s="114" t="s">
        <v>13</v>
      </c>
      <c r="D34" s="96" t="s">
        <v>2</v>
      </c>
      <c r="E34" s="77">
        <f>E36</f>
        <v>3765.0819999999999</v>
      </c>
      <c r="F34" s="12">
        <f t="shared" ref="F34:I34" si="13">F36</f>
        <v>3763.0830000000001</v>
      </c>
      <c r="G34" s="12">
        <f t="shared" si="13"/>
        <v>0</v>
      </c>
      <c r="H34" s="12">
        <f>F34-E34</f>
        <v>-1.9989999999997963</v>
      </c>
      <c r="I34" s="12">
        <f t="shared" si="13"/>
        <v>3763.0549999999998</v>
      </c>
      <c r="J34" s="13">
        <f>I34/F34*100</f>
        <v>99.999255929247369</v>
      </c>
      <c r="K34" s="55">
        <f>K36</f>
        <v>5</v>
      </c>
      <c r="L34" s="55">
        <f t="shared" ref="L34:Q34" si="14">L36</f>
        <v>4</v>
      </c>
      <c r="M34" s="15">
        <f t="shared" si="14"/>
        <v>80</v>
      </c>
      <c r="N34" s="55">
        <f t="shared" si="14"/>
        <v>1</v>
      </c>
      <c r="O34" s="55">
        <f t="shared" si="14"/>
        <v>1</v>
      </c>
      <c r="P34" s="55">
        <f t="shared" si="14"/>
        <v>4</v>
      </c>
      <c r="Q34" s="56">
        <f t="shared" si="14"/>
        <v>4</v>
      </c>
      <c r="R34" s="71" t="s">
        <v>35</v>
      </c>
      <c r="S34" s="74"/>
    </row>
    <row r="35" spans="1:19" ht="27" customHeight="1" thickBot="1" x14ac:dyDescent="0.3">
      <c r="A35" s="17"/>
      <c r="B35" s="120"/>
      <c r="C35" s="115"/>
      <c r="D35" s="93" t="s">
        <v>4</v>
      </c>
      <c r="E35" s="79"/>
      <c r="F35" s="79"/>
      <c r="G35" s="18"/>
      <c r="H35" s="18"/>
      <c r="I35" s="79"/>
      <c r="J35" s="19"/>
      <c r="K35" s="21"/>
      <c r="L35" s="21"/>
      <c r="M35" s="22"/>
      <c r="N35" s="21"/>
      <c r="O35" s="21"/>
      <c r="P35" s="21"/>
      <c r="Q35" s="23"/>
      <c r="R35" s="63"/>
      <c r="S35" s="74"/>
    </row>
    <row r="36" spans="1:19" ht="30.75" customHeight="1" x14ac:dyDescent="0.25">
      <c r="A36" s="17"/>
      <c r="B36" s="120"/>
      <c r="C36" s="115"/>
      <c r="D36" s="5" t="s">
        <v>3</v>
      </c>
      <c r="E36" s="81">
        <v>3765.0819999999999</v>
      </c>
      <c r="F36" s="81">
        <v>3763.0830000000001</v>
      </c>
      <c r="G36" s="24"/>
      <c r="H36" s="84">
        <f>F36-E36</f>
        <v>-1.9989999999997963</v>
      </c>
      <c r="I36" s="81">
        <v>3763.0549999999998</v>
      </c>
      <c r="J36" s="51">
        <f>I36/F36%</f>
        <v>99.999255929247369</v>
      </c>
      <c r="K36" s="26">
        <v>5</v>
      </c>
      <c r="L36" s="26">
        <v>4</v>
      </c>
      <c r="M36" s="58">
        <f>L36/K36*100</f>
        <v>80</v>
      </c>
      <c r="N36" s="26">
        <v>1</v>
      </c>
      <c r="O36" s="26">
        <v>1</v>
      </c>
      <c r="P36" s="26">
        <v>4</v>
      </c>
      <c r="Q36" s="27">
        <v>4</v>
      </c>
      <c r="R36" s="64"/>
      <c r="S36" s="74"/>
    </row>
    <row r="37" spans="1:19" ht="33" customHeight="1" x14ac:dyDescent="0.25">
      <c r="A37" s="17"/>
      <c r="B37" s="120"/>
      <c r="C37" s="115"/>
      <c r="D37" s="89" t="s">
        <v>6</v>
      </c>
      <c r="E37" s="84"/>
      <c r="F37" s="84"/>
      <c r="G37" s="28"/>
      <c r="H37" s="28"/>
      <c r="I37" s="84"/>
      <c r="J37" s="29"/>
      <c r="K37" s="4"/>
      <c r="L37" s="4"/>
      <c r="M37" s="30"/>
      <c r="N37" s="4"/>
      <c r="O37" s="4"/>
      <c r="P37" s="4"/>
      <c r="Q37" s="31"/>
      <c r="R37" s="64"/>
      <c r="S37" s="74"/>
    </row>
    <row r="38" spans="1:19" ht="23.25" customHeight="1" thickBot="1" x14ac:dyDescent="0.3">
      <c r="A38" s="52"/>
      <c r="B38" s="135"/>
      <c r="C38" s="116"/>
      <c r="D38" s="86" t="s">
        <v>5</v>
      </c>
      <c r="E38" s="97"/>
      <c r="F38" s="97"/>
      <c r="G38" s="98"/>
      <c r="H38" s="98"/>
      <c r="I38" s="97"/>
      <c r="J38" s="53"/>
      <c r="K38" s="46"/>
      <c r="L38" s="46"/>
      <c r="M38" s="46"/>
      <c r="N38" s="46"/>
      <c r="O38" s="46"/>
      <c r="P38" s="46"/>
      <c r="Q38" s="47"/>
      <c r="R38" s="72"/>
      <c r="S38" s="74"/>
    </row>
    <row r="39" spans="1:19" x14ac:dyDescent="0.25">
      <c r="A39" s="74"/>
      <c r="B39" s="99"/>
      <c r="C39" s="100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</row>
    <row r="40" spans="1:19" x14ac:dyDescent="0.25">
      <c r="A40" s="74"/>
      <c r="B40" s="99"/>
      <c r="C40" s="100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</row>
    <row r="41" spans="1:19" x14ac:dyDescent="0.25">
      <c r="A41" s="74"/>
      <c r="B41" s="99"/>
      <c r="C41" s="100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</row>
    <row r="42" spans="1:19" x14ac:dyDescent="0.25">
      <c r="A42" s="74"/>
      <c r="B42" s="99"/>
      <c r="C42" s="100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</row>
    <row r="43" spans="1:19" x14ac:dyDescent="0.25">
      <c r="A43" s="74"/>
      <c r="B43" s="99"/>
      <c r="C43" s="100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</row>
    <row r="44" spans="1:19" x14ac:dyDescent="0.25">
      <c r="A44" s="74"/>
      <c r="B44" s="99"/>
      <c r="C44" s="100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</row>
    <row r="45" spans="1:19" x14ac:dyDescent="0.25">
      <c r="A45" s="74"/>
      <c r="B45" s="99"/>
      <c r="C45" s="100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</row>
    <row r="46" spans="1:19" x14ac:dyDescent="0.25">
      <c r="A46" s="74"/>
      <c r="B46" s="99"/>
      <c r="C46" s="100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</row>
    <row r="47" spans="1:19" x14ac:dyDescent="0.25">
      <c r="A47" s="74"/>
      <c r="B47" s="99"/>
      <c r="C47" s="100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</row>
    <row r="48" spans="1:19" x14ac:dyDescent="0.25">
      <c r="A48" s="74"/>
      <c r="B48" s="99"/>
      <c r="C48" s="100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</row>
    <row r="49" spans="1:19" x14ac:dyDescent="0.25">
      <c r="A49" s="74"/>
      <c r="B49" s="99"/>
      <c r="C49" s="100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</row>
    <row r="50" spans="1:19" x14ac:dyDescent="0.25">
      <c r="A50" s="74"/>
      <c r="B50" s="99"/>
      <c r="C50" s="100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</row>
    <row r="51" spans="1:19" x14ac:dyDescent="0.25">
      <c r="A51" s="74"/>
      <c r="B51" s="99"/>
      <c r="C51" s="100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</row>
    <row r="52" spans="1:19" x14ac:dyDescent="0.25">
      <c r="A52" s="74"/>
      <c r="B52" s="99"/>
      <c r="C52" s="100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</row>
    <row r="53" spans="1:19" x14ac:dyDescent="0.25">
      <c r="A53" s="74"/>
      <c r="B53" s="99"/>
      <c r="C53" s="100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</row>
    <row r="54" spans="1:19" x14ac:dyDescent="0.25">
      <c r="A54" s="74"/>
      <c r="B54" s="99"/>
      <c r="C54" s="100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</row>
    <row r="55" spans="1:19" x14ac:dyDescent="0.25">
      <c r="A55" s="74"/>
      <c r="B55" s="99"/>
      <c r="C55" s="100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</row>
    <row r="56" spans="1:19" x14ac:dyDescent="0.25">
      <c r="A56" s="74"/>
      <c r="B56" s="99"/>
      <c r="C56" s="100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</row>
    <row r="57" spans="1:19" x14ac:dyDescent="0.25">
      <c r="A57" s="74"/>
      <c r="B57" s="99"/>
      <c r="C57" s="100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</row>
    <row r="58" spans="1:19" x14ac:dyDescent="0.25">
      <c r="A58" s="74"/>
      <c r="B58" s="99"/>
      <c r="C58" s="100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</row>
    <row r="59" spans="1:19" x14ac:dyDescent="0.25">
      <c r="A59" s="74"/>
      <c r="B59" s="99"/>
      <c r="C59" s="100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</row>
    <row r="60" spans="1:19" x14ac:dyDescent="0.25">
      <c r="A60" s="74"/>
      <c r="B60" s="99"/>
      <c r="C60" s="100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</row>
    <row r="61" spans="1:19" x14ac:dyDescent="0.25">
      <c r="A61" s="74"/>
      <c r="B61" s="99"/>
      <c r="C61" s="100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</row>
    <row r="62" spans="1:19" x14ac:dyDescent="0.25">
      <c r="A62" s="74"/>
      <c r="B62" s="99"/>
      <c r="C62" s="100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</row>
    <row r="63" spans="1:19" x14ac:dyDescent="0.25">
      <c r="A63" s="74"/>
      <c r="B63" s="99"/>
      <c r="C63" s="100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</row>
    <row r="64" spans="1:19" x14ac:dyDescent="0.25">
      <c r="A64" s="74"/>
      <c r="B64" s="99"/>
      <c r="C64" s="100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</row>
    <row r="65" spans="1:19" x14ac:dyDescent="0.25">
      <c r="A65" s="74"/>
      <c r="B65" s="99"/>
      <c r="C65" s="100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</row>
    <row r="66" spans="1:19" x14ac:dyDescent="0.25">
      <c r="A66" s="74"/>
      <c r="B66" s="99"/>
      <c r="C66" s="100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</row>
    <row r="67" spans="1:19" x14ac:dyDescent="0.25">
      <c r="A67" s="74"/>
      <c r="B67" s="99"/>
      <c r="C67" s="100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</row>
    <row r="68" spans="1:19" x14ac:dyDescent="0.25">
      <c r="A68" s="74"/>
      <c r="B68" s="99"/>
      <c r="C68" s="100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</row>
    <row r="69" spans="1:19" x14ac:dyDescent="0.25">
      <c r="A69" s="74"/>
      <c r="B69" s="99"/>
      <c r="C69" s="100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</row>
    <row r="70" spans="1:19" x14ac:dyDescent="0.25">
      <c r="A70" s="74"/>
      <c r="B70" s="99"/>
      <c r="C70" s="100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</row>
    <row r="71" spans="1:19" x14ac:dyDescent="0.25">
      <c r="A71" s="74"/>
      <c r="B71" s="99"/>
      <c r="C71" s="100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</row>
    <row r="72" spans="1:19" x14ac:dyDescent="0.25">
      <c r="A72" s="74"/>
      <c r="B72" s="99"/>
      <c r="C72" s="100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</row>
    <row r="73" spans="1:19" x14ac:dyDescent="0.25">
      <c r="A73" s="74"/>
      <c r="B73" s="99"/>
      <c r="C73" s="100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</row>
    <row r="74" spans="1:19" x14ac:dyDescent="0.25">
      <c r="A74" s="74"/>
      <c r="B74" s="99"/>
      <c r="C74" s="100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</row>
    <row r="75" spans="1:19" x14ac:dyDescent="0.25">
      <c r="A75" s="74"/>
      <c r="B75" s="99"/>
      <c r="C75" s="100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</row>
    <row r="76" spans="1:19" x14ac:dyDescent="0.25">
      <c r="A76" s="74"/>
      <c r="B76" s="99"/>
      <c r="C76" s="100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</row>
    <row r="77" spans="1:19" x14ac:dyDescent="0.25">
      <c r="A77" s="74"/>
      <c r="B77" s="99"/>
      <c r="C77" s="100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</row>
    <row r="78" spans="1:19" x14ac:dyDescent="0.25">
      <c r="A78" s="74"/>
      <c r="B78" s="99"/>
      <c r="C78" s="100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</row>
    <row r="79" spans="1:19" x14ac:dyDescent="0.25">
      <c r="A79" s="74"/>
      <c r="B79" s="99"/>
      <c r="C79" s="100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</row>
    <row r="80" spans="1:19" x14ac:dyDescent="0.25">
      <c r="A80" s="74"/>
      <c r="B80" s="99"/>
      <c r="C80" s="100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</row>
    <row r="81" spans="1:19" x14ac:dyDescent="0.25">
      <c r="A81" s="74"/>
      <c r="B81" s="99"/>
      <c r="C81" s="100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</row>
    <row r="82" spans="1:19" x14ac:dyDescent="0.25">
      <c r="A82" s="74"/>
      <c r="B82" s="99"/>
      <c r="C82" s="100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</row>
    <row r="83" spans="1:19" x14ac:dyDescent="0.25">
      <c r="A83" s="74"/>
      <c r="B83" s="99"/>
      <c r="C83" s="100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</row>
    <row r="84" spans="1:19" x14ac:dyDescent="0.25">
      <c r="A84" s="74"/>
      <c r="B84" s="99"/>
      <c r="C84" s="100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</row>
    <row r="85" spans="1:19" x14ac:dyDescent="0.25">
      <c r="A85" s="74"/>
      <c r="B85" s="99"/>
      <c r="C85" s="100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</row>
    <row r="86" spans="1:19" x14ac:dyDescent="0.25">
      <c r="A86" s="74"/>
      <c r="B86" s="99"/>
      <c r="C86" s="100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</row>
    <row r="87" spans="1:19" x14ac:dyDescent="0.25">
      <c r="A87" s="74"/>
      <c r="B87" s="99"/>
      <c r="C87" s="100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</row>
    <row r="88" spans="1:19" x14ac:dyDescent="0.25">
      <c r="A88" s="74"/>
      <c r="B88" s="99"/>
      <c r="C88" s="100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</row>
    <row r="89" spans="1:19" x14ac:dyDescent="0.25">
      <c r="A89" s="74"/>
      <c r="B89" s="99"/>
      <c r="C89" s="100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</row>
    <row r="90" spans="1:19" x14ac:dyDescent="0.25">
      <c r="A90" s="74"/>
      <c r="B90" s="99"/>
      <c r="C90" s="100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</row>
    <row r="91" spans="1:19" x14ac:dyDescent="0.25">
      <c r="A91" s="74"/>
      <c r="B91" s="99"/>
      <c r="C91" s="100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</row>
    <row r="92" spans="1:19" x14ac:dyDescent="0.25">
      <c r="A92" s="74"/>
      <c r="B92" s="99"/>
      <c r="C92" s="100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</row>
    <row r="93" spans="1:19" x14ac:dyDescent="0.25">
      <c r="A93" s="74"/>
      <c r="B93" s="99"/>
      <c r="C93" s="100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</row>
    <row r="94" spans="1:19" x14ac:dyDescent="0.25">
      <c r="A94" s="74"/>
      <c r="B94" s="99"/>
      <c r="C94" s="100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</row>
    <row r="95" spans="1:19" x14ac:dyDescent="0.25">
      <c r="A95" s="74"/>
      <c r="B95" s="99"/>
      <c r="C95" s="100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</row>
    <row r="96" spans="1:19" x14ac:dyDescent="0.25">
      <c r="A96" s="74"/>
      <c r="B96" s="99"/>
      <c r="C96" s="100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</row>
    <row r="97" spans="1:19" x14ac:dyDescent="0.25">
      <c r="A97" s="74"/>
      <c r="B97" s="99"/>
      <c r="C97" s="100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</row>
    <row r="98" spans="1:19" x14ac:dyDescent="0.25">
      <c r="A98" s="74"/>
      <c r="B98" s="99"/>
      <c r="C98" s="100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</row>
    <row r="99" spans="1:19" x14ac:dyDescent="0.25">
      <c r="A99" s="74"/>
      <c r="B99" s="99"/>
      <c r="C99" s="100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</row>
    <row r="100" spans="1:19" x14ac:dyDescent="0.25">
      <c r="A100" s="74"/>
      <c r="B100" s="99"/>
      <c r="C100" s="100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</row>
    <row r="101" spans="1:19" x14ac:dyDescent="0.25">
      <c r="A101" s="74"/>
      <c r="B101" s="99"/>
      <c r="C101" s="100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</row>
    <row r="102" spans="1:19" x14ac:dyDescent="0.25">
      <c r="A102" s="74"/>
      <c r="B102" s="99"/>
      <c r="C102" s="100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</row>
    <row r="103" spans="1:19" x14ac:dyDescent="0.25">
      <c r="A103" s="74"/>
      <c r="B103" s="99"/>
      <c r="C103" s="100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</row>
    <row r="104" spans="1:19" x14ac:dyDescent="0.25">
      <c r="A104" s="74"/>
      <c r="B104" s="99"/>
      <c r="C104" s="100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</row>
    <row r="105" spans="1:19" x14ac:dyDescent="0.25">
      <c r="A105" s="74"/>
      <c r="B105" s="99"/>
      <c r="C105" s="100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</row>
    <row r="106" spans="1:19" x14ac:dyDescent="0.25">
      <c r="A106" s="74"/>
      <c r="B106" s="99"/>
      <c r="C106" s="100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</row>
  </sheetData>
  <mergeCells count="22">
    <mergeCell ref="R3:R4"/>
    <mergeCell ref="C34:C38"/>
    <mergeCell ref="B19:B23"/>
    <mergeCell ref="B24:B28"/>
    <mergeCell ref="B29:B33"/>
    <mergeCell ref="C6:C13"/>
    <mergeCell ref="B6:B13"/>
    <mergeCell ref="C19:C23"/>
    <mergeCell ref="C24:C28"/>
    <mergeCell ref="C29:C33"/>
    <mergeCell ref="B34:B38"/>
    <mergeCell ref="P3:Q3"/>
    <mergeCell ref="C14:C18"/>
    <mergeCell ref="B14:B18"/>
    <mergeCell ref="A2:Q2"/>
    <mergeCell ref="B3:B4"/>
    <mergeCell ref="C3:C4"/>
    <mergeCell ref="E3:J3"/>
    <mergeCell ref="A3:A4"/>
    <mergeCell ref="K3:M3"/>
    <mergeCell ref="N3:O3"/>
    <mergeCell ref="D3:D4"/>
  </mergeCells>
  <pageMargins left="0.19685039370078741" right="0.15748031496062992" top="0.55118110236220474" bottom="0.39370078740157483" header="0.35433070866141736" footer="0.31496062992125984"/>
  <pageSetup paperSize="9" scale="82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Орлова Наталья Владимировна</cp:lastModifiedBy>
  <cp:lastPrinted>2022-03-02T13:38:33Z</cp:lastPrinted>
  <dcterms:created xsi:type="dcterms:W3CDTF">2016-01-25T11:04:51Z</dcterms:created>
  <dcterms:modified xsi:type="dcterms:W3CDTF">2022-04-08T13:36:01Z</dcterms:modified>
</cp:coreProperties>
</file>