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9920" windowHeight="8010"/>
  </bookViews>
  <sheets>
    <sheet name="Лист1" sheetId="1" r:id="rId1"/>
  </sheets>
  <definedNames>
    <definedName name="_xlnm._FilterDatabase" localSheetId="0" hidden="1">Лист1!$A$10:$S$10</definedName>
    <definedName name="_xlnm.Print_Area" localSheetId="0">Лист1!$A$1:$N$279</definedName>
  </definedNames>
  <calcPr calcId="125725"/>
</workbook>
</file>

<file path=xl/calcChain.xml><?xml version="1.0" encoding="utf-8"?>
<calcChain xmlns="http://schemas.openxmlformats.org/spreadsheetml/2006/main">
  <c r="M163" i="1"/>
  <c r="N163"/>
  <c r="L163"/>
  <c r="O164"/>
  <c r="M234"/>
  <c r="N234"/>
  <c r="L267"/>
  <c r="M247"/>
  <c r="N247"/>
  <c r="L247"/>
  <c r="L212"/>
  <c r="L202"/>
  <c r="M202"/>
  <c r="O167"/>
  <c r="P161"/>
  <c r="Q161"/>
  <c r="O161"/>
  <c r="M157"/>
  <c r="N157"/>
  <c r="L157"/>
  <c r="M152"/>
  <c r="N152"/>
  <c r="L152"/>
  <c r="L119"/>
  <c r="L117" s="1"/>
  <c r="M117" l="1"/>
  <c r="N117"/>
  <c r="M82"/>
  <c r="N82"/>
  <c r="L82"/>
  <c r="M149"/>
  <c r="N149"/>
  <c r="M73"/>
  <c r="N73"/>
  <c r="L73"/>
  <c r="M69"/>
  <c r="N69"/>
  <c r="L69"/>
  <c r="M25"/>
  <c r="N25"/>
  <c r="L25"/>
  <c r="M50"/>
  <c r="N50"/>
  <c r="L50"/>
  <c r="L32" l="1"/>
  <c r="L47"/>
  <c r="M47"/>
  <c r="N47"/>
  <c r="N260" l="1"/>
  <c r="M260"/>
  <c r="L260"/>
  <c r="M267"/>
  <c r="N267"/>
  <c r="M98" l="1"/>
  <c r="N98"/>
  <c r="L98"/>
  <c r="M32" l="1"/>
  <c r="N32"/>
  <c r="M250" l="1"/>
  <c r="N250"/>
  <c r="L250"/>
  <c r="M242"/>
  <c r="N242"/>
  <c r="L242"/>
  <c r="M212"/>
  <c r="N212"/>
  <c r="N202"/>
  <c r="L239" l="1"/>
  <c r="N239"/>
  <c r="M239"/>
  <c r="L234"/>
  <c r="L178" l="1"/>
  <c r="M43" l="1"/>
  <c r="N43"/>
  <c r="L43"/>
  <c r="M101" l="1"/>
  <c r="N101"/>
  <c r="L101"/>
  <c r="L257"/>
  <c r="L246" s="1"/>
  <c r="O247" s="1"/>
  <c r="M226"/>
  <c r="N226"/>
  <c r="M135" l="1"/>
  <c r="N135"/>
  <c r="L135"/>
  <c r="M60"/>
  <c r="N60"/>
  <c r="L60"/>
  <c r="M107"/>
  <c r="N107"/>
  <c r="L107"/>
  <c r="M77" l="1"/>
  <c r="N77"/>
  <c r="M18" l="1"/>
  <c r="N18"/>
  <c r="M14"/>
  <c r="N14"/>
  <c r="M40"/>
  <c r="N40"/>
  <c r="L40"/>
  <c r="L77" l="1"/>
  <c r="N257" l="1"/>
  <c r="N246" s="1"/>
  <c r="M257"/>
  <c r="M246" s="1"/>
  <c r="M264"/>
  <c r="N264"/>
  <c r="L264"/>
  <c r="L263" s="1"/>
  <c r="M231"/>
  <c r="N231"/>
  <c r="L231"/>
  <c r="L226"/>
  <c r="M197"/>
  <c r="N197"/>
  <c r="L197"/>
  <c r="M192"/>
  <c r="N192"/>
  <c r="L192"/>
  <c r="M189"/>
  <c r="N189"/>
  <c r="L189"/>
  <c r="M178"/>
  <c r="N178"/>
  <c r="M175"/>
  <c r="N175"/>
  <c r="L175"/>
  <c r="N156"/>
  <c r="M156"/>
  <c r="L156"/>
  <c r="L149"/>
  <c r="M132"/>
  <c r="N132"/>
  <c r="L132"/>
  <c r="M127"/>
  <c r="N127"/>
  <c r="L127"/>
  <c r="M111"/>
  <c r="M59" s="1"/>
  <c r="N111"/>
  <c r="N59" s="1"/>
  <c r="L111"/>
  <c r="M105"/>
  <c r="N105"/>
  <c r="L105"/>
  <c r="L14"/>
  <c r="M200" l="1"/>
  <c r="M283"/>
  <c r="M287" s="1"/>
  <c r="N200"/>
  <c r="N283"/>
  <c r="N287" s="1"/>
  <c r="M116"/>
  <c r="L283"/>
  <c r="N116"/>
  <c r="L116"/>
  <c r="M13"/>
  <c r="N13"/>
  <c r="L59"/>
  <c r="L200"/>
  <c r="L188"/>
  <c r="M174"/>
  <c r="M263"/>
  <c r="N174"/>
  <c r="N263"/>
  <c r="L174"/>
  <c r="N188"/>
  <c r="M188"/>
  <c r="L18"/>
  <c r="L13" s="1"/>
  <c r="M12" l="1"/>
  <c r="N12"/>
  <c r="L12"/>
</calcChain>
</file>

<file path=xl/sharedStrings.xml><?xml version="1.0" encoding="utf-8"?>
<sst xmlns="http://schemas.openxmlformats.org/spreadsheetml/2006/main" count="2214" uniqueCount="522">
  <si>
    <t>№ п/п</t>
  </si>
  <si>
    <t>Наименование подпрограммы,  ВЦП, основного мероприятия, контрольного события программы</t>
  </si>
  <si>
    <t>Статус</t>
  </si>
  <si>
    <t>Ответственный исполнитель (ФИО, должность, организация)</t>
  </si>
  <si>
    <t>Ожидаемый результат реализации мероприятия</t>
  </si>
  <si>
    <t>Срок начала реализации</t>
  </si>
  <si>
    <t>Срок окончания реализации (дата контрольного события)</t>
  </si>
  <si>
    <t>Код бюджетной классификации**</t>
  </si>
  <si>
    <t>Объем ресурсного обеспечения,  тыс. руб.</t>
  </si>
  <si>
    <t>ГРБС</t>
  </si>
  <si>
    <t>РзПр</t>
  </si>
  <si>
    <t>ЦСР</t>
  </si>
  <si>
    <t>ВР</t>
  </si>
  <si>
    <t>Всего по государственной программе</t>
  </si>
  <si>
    <t>х</t>
  </si>
  <si>
    <t>Х</t>
  </si>
  <si>
    <t>Формирование у населения культуры и приверженности к здоровому образу жизни, внедрение активных методов профилактики и ранней диагностики факторов риска развития неинфекционных заболеваний</t>
  </si>
  <si>
    <t>01 1 01 10010</t>
  </si>
  <si>
    <t>*</t>
  </si>
  <si>
    <t>Удержание уровня распространенности заболеваний, управляемыми средствами вакцинопрофилактики</t>
  </si>
  <si>
    <t>01 1 02 11010</t>
  </si>
  <si>
    <t>01 1 02 10010</t>
  </si>
  <si>
    <t>Развитие первичной медико-санитарной помощи, увеличение количества лиц, посещающих врачей с профилактической целью, раннее выявление неинфекционных заболеваний и увеличение количества лиц, получивших лечение на ранних стадиях развития заболевания, повышение уровня удовлетворенности населения качеством и доступностью медицинской помощи.</t>
  </si>
  <si>
    <t>Повышение доступности первичной медико-санитарной помощи, проведение профилактических осмотров и диспансеризация населения с целью раннего выявления заболеваний, патологических состояний и факторов риска их развития у населения, в том числе у детей</t>
  </si>
  <si>
    <t>01 1 04 10010</t>
  </si>
  <si>
    <t>Проведение капитального ремонта (в том числе разработка ПСД) и оснащение учреждений здравоохранения, оказывающих первичную медико-санитарную помощь</t>
  </si>
  <si>
    <t>Возмещение расходов, связанных с оказанием медицинской помощи на территории Курской области лицам, не застрахованным по обязательному медицинскому страхованию</t>
  </si>
  <si>
    <t>Обеспечение жителей Курской области лекарственными препаратами для медицинского применения</t>
  </si>
  <si>
    <t>01 1 05 11040</t>
  </si>
  <si>
    <t>Обеспечение жителей Курской области лекарственными препаратами для медицинского применения, а также осуществление организационных мероприятий</t>
  </si>
  <si>
    <t>01 1 05 51610</t>
  </si>
  <si>
    <t>01 1 05 54600</t>
  </si>
  <si>
    <t>01 1 05 52160</t>
  </si>
  <si>
    <t>01 1 Р3 54680</t>
  </si>
  <si>
    <t>01 1 Р4 10010</t>
  </si>
  <si>
    <t xml:space="preserve">Раннее выявление больных туберкулезом, снижение заболеваемости и смертности от туберкулеза </t>
  </si>
  <si>
    <t>Снижение заболеваемости и смертности от туберкулеза</t>
  </si>
  <si>
    <t>01 2 01 10010</t>
  </si>
  <si>
    <t>01 2 01 12470</t>
  </si>
  <si>
    <t>Обеспечение диспансерным наблюдением лиц, инфицированным вирусом иммунодефицита человека, дальнейшее совершенствование системы организации оказания специализированной медицинской помощи населению, снижение уровня смертности и заболеваемости населения</t>
  </si>
  <si>
    <t>Снижение заболеваемости ВИЧ и гепатитами В и С</t>
  </si>
  <si>
    <t>01 2 02 10010</t>
  </si>
  <si>
    <t>Совершенствование системы организации оказания наркологической помощи населению</t>
  </si>
  <si>
    <t>Увеличение сроков краткосрочных и долгосрочной ремиссии наркологических больных</t>
  </si>
  <si>
    <t>01 2 03 10010</t>
  </si>
  <si>
    <t>Совершенствование системы организации оказания психиатрической помощи, снижение уровня смертности и заболеваемости населения от психических расстройств</t>
  </si>
  <si>
    <t>Развитие комплексной системы профилактики, диагностики, лечения и реабилитации при психических расстройствах</t>
  </si>
  <si>
    <t>01 2 04 10010</t>
  </si>
  <si>
    <t>Развитие сети сосудистых центров с обеспечением уровня профильной госпитализации больных с сосудистыми заболеваниями не ниже 90 процентов, снижение смертности и инвалидизации от сердечнососудистых заболеваний, совершенствование системы организации оказания стоматологической помощи</t>
  </si>
  <si>
    <t>Поддержка развития инфраструктуры специализированной медицинской помощи</t>
  </si>
  <si>
    <t>01 2 06 10010</t>
  </si>
  <si>
    <t>01 2 06 11020</t>
  </si>
  <si>
    <t>Реализация отдельных мероприятий государственной программы Российской Федерации «Развитие здравоохранения»</t>
  </si>
  <si>
    <t>01 2 06 R2022</t>
  </si>
  <si>
    <t>01 2 06 R2023</t>
  </si>
  <si>
    <t>Поддержка развития инфраструктуры высокотехнологичной медицинской помощи Курской области</t>
  </si>
  <si>
    <t>01 2 07 R4020</t>
  </si>
  <si>
    <t>Обеспечение потребности учреждений здравоохранения Курской области в препаратах крови, обеспечение высокого уровня качества и безопасности компонентов крови</t>
  </si>
  <si>
    <t>Обеспечение системы здравоохранения донорской кровью в соответствии с действующими требованиями нормативных документов</t>
  </si>
  <si>
    <t>01 2 08 10010</t>
  </si>
  <si>
    <t>Снижение смертности и инвалидизации от сердечно-сосудистых и цереброваскулярных заболеваний</t>
  </si>
  <si>
    <t xml:space="preserve">Повышение качества медицинской помощи больным сосудистыми заболеваниями </t>
  </si>
  <si>
    <t>01 2 09 11040</t>
  </si>
  <si>
    <t>Увеличение числа пациентов, дополнительно эвакуированных с использованием санитарной авиации</t>
  </si>
  <si>
    <t>01 2 N2 51920</t>
  </si>
  <si>
    <t>01 2 N3 51900</t>
  </si>
  <si>
    <t>01 2 N3 12720</t>
  </si>
  <si>
    <t>Подпрограмма 3. Охрана здоровья матери и ребенка</t>
  </si>
  <si>
    <t>Централизация в учреждении третьего уровня женщин и детей, требующих применения высокоспециализированных видов помощи, реанимации и интенсивной терапии</t>
  </si>
  <si>
    <t>01 3 01 10010</t>
  </si>
  <si>
    <t>Снижение заболеваемости ВУИ и гепатитами</t>
  </si>
  <si>
    <t>01 3 02 10010</t>
  </si>
  <si>
    <t xml:space="preserve">Снижение ранней неонатальной смертности </t>
  </si>
  <si>
    <t>Улучшение результатов лечения детей с экстремально низкой массой тела, недоношенных, новорожденных. Снижение смертности. Профилактика инвалидности.</t>
  </si>
  <si>
    <t>01 3 03 10010</t>
  </si>
  <si>
    <t>Улучшение показателей инвалидизации и смертности детского населения</t>
  </si>
  <si>
    <t>01 3 04 10010</t>
  </si>
  <si>
    <t>01 3 04 12570</t>
  </si>
  <si>
    <t>Увеличение доли охвата пар – «мать - дитя» химиопрофилактикой в соответствии с действующими стандартами , снижение заболеваемости и смертности от ВИЧ-инфекции</t>
  </si>
  <si>
    <t>01 3 06 10010</t>
  </si>
  <si>
    <t>Повышение качества жизни пациентов и их семей, сталкивающихся с проблемами, связанными с угрожающей жизни болезнью</t>
  </si>
  <si>
    <t>Увеличение обеспеченности паллиативными койками взрослых</t>
  </si>
  <si>
    <t>01 5 01 10010</t>
  </si>
  <si>
    <t>01 5 01 R2010</t>
  </si>
  <si>
    <t>Увеличение обеспеченности паллиативными койками детей</t>
  </si>
  <si>
    <t>01 5 02 10010</t>
  </si>
  <si>
    <t>01 5 02 R2010</t>
  </si>
  <si>
    <t>Обеспечение населения региона врачами специальностей, по профилю которых регистрируется наиболее высокая частота распространения болезней на территории; формирование реально обеспеченного перечня моральных и материальных мотиваций для начала и продолжения работы в Курской области врачей и среднего медперсонала</t>
  </si>
  <si>
    <t>Повышение и достижение наиболее полной укомплектованности врачами и медицинскими сестрами амбулаторно-поликлинического звена территориального здравоохранения в городских и сельских условиях</t>
  </si>
  <si>
    <t>01 6 03R1380</t>
  </si>
  <si>
    <t>Ликвидация кадрового дефицита в медицинских организациях Курской области, оказывающих первичную медико-санитарную помощь</t>
  </si>
  <si>
    <t>Снижение дефицита медицинских кадров</t>
  </si>
  <si>
    <t>01 6 N5 10010</t>
  </si>
  <si>
    <t>Преодоление негативной тенденции оттока медицинских кадров в трудоспособном возрасте</t>
  </si>
  <si>
    <t>01 6 N5 12430</t>
  </si>
  <si>
    <t>01 6 N5 12440</t>
  </si>
  <si>
    <t>01 6 N5 11491</t>
  </si>
  <si>
    <t>Обеспечение выполнения целей, задач и показателей Государственной программы в целом, в разрезе подпрограмм и основных мероприятий</t>
  </si>
  <si>
    <t>01 7 01 59800</t>
  </si>
  <si>
    <t>Осуществление лицензионной деятельности</t>
  </si>
  <si>
    <t>01 7 02 10010</t>
  </si>
  <si>
    <t>Обеспечение функции системы государственной судебно-медицинской службы</t>
  </si>
  <si>
    <t>01 7 03 10010</t>
  </si>
  <si>
    <t>Территориальный фонд обязательного медицинского страхования/ директор Курцев А.В.</t>
  </si>
  <si>
    <t>Эффективная реализация программы</t>
  </si>
  <si>
    <t>01 8 01 10020</t>
  </si>
  <si>
    <t>01 8 01 12741</t>
  </si>
  <si>
    <t>01 8 02 10010</t>
  </si>
  <si>
    <t>01 8 02 12450</t>
  </si>
  <si>
    <t>01 8 02 R2010</t>
  </si>
  <si>
    <t>Обеспечение деятельности аппарата управления территориального фонда обязательного медицинского страхования Курской области</t>
  </si>
  <si>
    <t>01 8 03 50930</t>
  </si>
  <si>
    <t>Возмещение расходов за медицинскую помощь, оказанную застрахованным лицам иных субъектов Российской Федерации, в которых выдан полис обязательного медицинского страхования</t>
  </si>
  <si>
    <t>01 8 04 12711</t>
  </si>
  <si>
    <t>01 8 05 12716</t>
  </si>
  <si>
    <t>Повышение эффективности функционирования системы здравоохранения Курской области</t>
  </si>
  <si>
    <t>Снижение сроков ожидания скорой медицинской помощи, повышение уровня удовлетворенности населения качеством и доступностью медицинской помощи</t>
  </si>
  <si>
    <t>Снижение сроков ожидания скорой медицинской помощи</t>
  </si>
  <si>
    <t>01 9 01 10010</t>
  </si>
  <si>
    <t xml:space="preserve">Обеспечение деятельности службы медицины катастроф </t>
  </si>
  <si>
    <t>01 9 02 10010</t>
  </si>
  <si>
    <t xml:space="preserve">Финансовая обеспеченность территориальной программы обязательного медицинского страхования </t>
  </si>
  <si>
    <t>01 Б 01 11050</t>
  </si>
  <si>
    <t>Финансовое обеспечение организации обязательного медицинского страхования в Курской области</t>
  </si>
  <si>
    <t>01 Б 03 12660</t>
  </si>
  <si>
    <t>01 Б 03 50930</t>
  </si>
  <si>
    <t>1.1</t>
  </si>
  <si>
    <t>0909</t>
  </si>
  <si>
    <t>0902</t>
  </si>
  <si>
    <t>0901</t>
  </si>
  <si>
    <t>0903</t>
  </si>
  <si>
    <t>0906</t>
  </si>
  <si>
    <t>0904</t>
  </si>
  <si>
    <t>0704</t>
  </si>
  <si>
    <t>Эффективная реализация целей, задач и показателей, Государственной программы в целом</t>
  </si>
  <si>
    <t>Территориальный фонд обязательного медицинского страхования Курской области/ директор              Курцев А.В.</t>
  </si>
  <si>
    <t>Территориальный фонд обязательного медицинского страхования Курской области/ директор               Курцев А.В.</t>
  </si>
  <si>
    <t>Территориальный фонд обязательного медицинского страхования Курской области/ директор        Курцев А.В.</t>
  </si>
  <si>
    <t>0113</t>
  </si>
  <si>
    <t>Территориальный фонд обязательного медицинского страхования Курской области/ директор       Курцев А.В.</t>
  </si>
  <si>
    <t>Территориальный фонд обязательного медицинского страхования Курской области/ директор          Курцев А.В.</t>
  </si>
  <si>
    <t>Территориальный фонд обязательного медицинского страхования Курской области/ директор         Курцев А.В.</t>
  </si>
  <si>
    <t>1.1.1</t>
  </si>
  <si>
    <t>1.2</t>
  </si>
  <si>
    <t>1.2.2</t>
  </si>
  <si>
    <t>1.2.1</t>
  </si>
  <si>
    <t>1.4</t>
  </si>
  <si>
    <t>1.4.1</t>
  </si>
  <si>
    <t>1.5</t>
  </si>
  <si>
    <t>1.5.1</t>
  </si>
  <si>
    <t>1.5.2</t>
  </si>
  <si>
    <t>1.6</t>
  </si>
  <si>
    <t>1.6.1</t>
  </si>
  <si>
    <t>1.7</t>
  </si>
  <si>
    <t>1.7.1</t>
  </si>
  <si>
    <t>1.8</t>
  </si>
  <si>
    <t>1.8.1</t>
  </si>
  <si>
    <t>2</t>
  </si>
  <si>
    <t>2.1</t>
  </si>
  <si>
    <t>2.1.1</t>
  </si>
  <si>
    <t>2.1.2</t>
  </si>
  <si>
    <t>2.2</t>
  </si>
  <si>
    <t>2.2.1</t>
  </si>
  <si>
    <t>2.3</t>
  </si>
  <si>
    <t>2.3.1</t>
  </si>
  <si>
    <t>2.4</t>
  </si>
  <si>
    <t>2.4.1</t>
  </si>
  <si>
    <t>2.6</t>
  </si>
  <si>
    <t>2.6.1</t>
  </si>
  <si>
    <t>2.6.2</t>
  </si>
  <si>
    <t>2.7.1</t>
  </si>
  <si>
    <t>2.8</t>
  </si>
  <si>
    <t>2.8.1</t>
  </si>
  <si>
    <t>2.9</t>
  </si>
  <si>
    <t>2.9.1</t>
  </si>
  <si>
    <t>2.10</t>
  </si>
  <si>
    <t>2.10.1</t>
  </si>
  <si>
    <r>
      <t xml:space="preserve">Подпрограмма 1. </t>
    </r>
    <r>
      <rPr>
        <sz val="10"/>
        <color rgb="FF000000"/>
        <rFont val="Times New Roman"/>
        <family val="1"/>
        <charset val="204"/>
      </rPr>
      <t>Профилактика заболеваний и формирование здорового образа жизни. Развитие первичной медико-санитарной помощи</t>
    </r>
  </si>
  <si>
    <r>
      <t xml:space="preserve">Основное мероприятие 1.01. </t>
    </r>
    <r>
      <rPr>
        <sz val="10"/>
        <color rgb="FF000000"/>
        <rFont val="Times New Roman"/>
        <family val="1"/>
        <charset val="204"/>
      </rPr>
      <t>Развитие системы медицинской профилактики неинфекционных заболеваний и формирование здорового образа жизни</t>
    </r>
  </si>
  <si>
    <r>
      <t>Мероприятие 1.01.1</t>
    </r>
    <r>
      <rPr>
        <sz val="10"/>
        <color rgb="FF000000"/>
        <rFont val="Times New Roman"/>
        <family val="1"/>
        <charset val="204"/>
      </rPr>
      <t>. Обеспечение деятельности ОБУЗ "Центр медицинской профилактики"</t>
    </r>
  </si>
  <si>
    <r>
      <t>Контрольное событие программы 1.01.1.1.</t>
    </r>
    <r>
      <rPr>
        <sz val="10"/>
        <color rgb="FF000000"/>
        <rFont val="Times New Roman"/>
        <family val="1"/>
        <charset val="204"/>
      </rPr>
      <t xml:space="preserve"> Распределение субсидий областным бюджетным учреждениям, подведомственным комитету здравоохранения Курской области на финансовое обеспечение выполнения государственного задания, утверждено</t>
    </r>
  </si>
  <si>
    <r>
      <t xml:space="preserve">Контрольное событие программы 1.01.1.2. </t>
    </r>
    <r>
      <rPr>
        <sz val="10"/>
        <color rgb="FF000000"/>
        <rFont val="Times New Roman"/>
        <family val="1"/>
        <charset val="204"/>
      </rPr>
      <t>Субсидии на  реализацию мероприятий, направленных на формирование здорового образа жизни у населения Курской области, включая сокращение потребления алкоголя и табака,  в ОБУЗ "Центр медицинской профилактики" предоставлены</t>
    </r>
  </si>
  <si>
    <r>
      <t>Основное мероприятие 1.02.</t>
    </r>
    <r>
      <rPr>
        <sz val="10"/>
        <color rgb="FF000000"/>
        <rFont val="Times New Roman"/>
        <family val="1"/>
        <charset val="204"/>
      </rPr>
      <t xml:space="preserve"> Профилактика инфекционных заболеваний, включая иммунопрофилактику</t>
    </r>
  </si>
  <si>
    <r>
      <t xml:space="preserve"> Мероприятие 1.02.1. </t>
    </r>
    <r>
      <rPr>
        <sz val="10"/>
        <color rgb="FF000000"/>
        <rFont val="Times New Roman"/>
        <family val="1"/>
        <charset val="204"/>
      </rPr>
      <t>Осуществление мероприятий по иммунизации населения по эпидпоказаниям</t>
    </r>
  </si>
  <si>
    <r>
      <t xml:space="preserve"> Мероприятие 1.02.2. </t>
    </r>
    <r>
      <rPr>
        <sz val="10"/>
        <color rgb="FF000000"/>
        <rFont val="Times New Roman"/>
        <family val="1"/>
        <charset val="204"/>
      </rPr>
      <t xml:space="preserve"> Прием, хранение, учет и выдача медицинских иммунобиологических препаратов, поступающих в область за счет средств федерального бюджета</t>
    </r>
  </si>
  <si>
    <r>
      <t xml:space="preserve">Контрольное событие программы 1.02.1.1. </t>
    </r>
    <r>
      <rPr>
        <sz val="10"/>
        <color rgb="FF000000"/>
        <rFont val="Times New Roman"/>
        <family val="1"/>
        <charset val="204"/>
      </rPr>
      <t>Вакцина для иммунизации населения приобретена</t>
    </r>
  </si>
  <si>
    <r>
      <t xml:space="preserve">Контрольное событие программы 1.02.2.1. </t>
    </r>
    <r>
      <rPr>
        <sz val="10"/>
        <color rgb="FF000000"/>
        <rFont val="Times New Roman"/>
        <family val="1"/>
        <charset val="204"/>
      </rPr>
      <t>Услуги по приему, хранению, учету и выдаче  медицинских иммунобиологических препаратов оказаны</t>
    </r>
  </si>
  <si>
    <r>
      <t xml:space="preserve">Основное мероприятие 1.04. </t>
    </r>
    <r>
      <rPr>
        <sz val="10"/>
        <color rgb="FF000000"/>
        <rFont val="Times New Roman"/>
        <family val="1"/>
        <charset val="204"/>
      </rPr>
      <t>Развитие первичной медико-санитарной помощи, а также системы раннего выявления заболеваний, патологических состояний и факторов риска их развития, включая проведение медицинских осмотров и диспансеризации населения</t>
    </r>
  </si>
  <si>
    <r>
      <t xml:space="preserve">Мероприятие 1.04.1. </t>
    </r>
    <r>
      <rPr>
        <sz val="10"/>
        <color rgb="FF000000"/>
        <rFont val="Times New Roman"/>
        <family val="1"/>
        <charset val="204"/>
      </rPr>
      <t>Развитие первичной медико-санитарной помощи, в том числе сельским жителям. Проведение медицинских осмотров и диспансеризация населения</t>
    </r>
  </si>
  <si>
    <r>
      <t>Контрольное событие программы 1.04.1.1.</t>
    </r>
    <r>
      <rPr>
        <sz val="10"/>
        <color rgb="FF000000"/>
        <rFont val="Times New Roman"/>
        <family val="1"/>
        <charset val="204"/>
      </rPr>
      <t xml:space="preserve"> Субсидии на реализацию мероприятий, направленных на развитие первичной медико-санитарной помощи, в том числе сельским жителям, областным  бюджетным  учреждениям, подведомственным комитету здравоохранения Курской области, предоставлены</t>
    </r>
  </si>
  <si>
    <r>
      <t xml:space="preserve">Основное мероприятие 1.05. </t>
    </r>
    <r>
      <rPr>
        <sz val="10"/>
        <color rgb="FF000000"/>
        <rFont val="Times New Roman"/>
        <family val="1"/>
        <charset val="204"/>
      </rPr>
      <t>Совершенствование механизмов обеспечения населения лекарственными препаратами, медицинскими изделиями, специализированными продуктами лечебного питания для детей-инвалидов в амбулаторных условиях</t>
    </r>
  </si>
  <si>
    <r>
      <t xml:space="preserve">Мероприятие 1.05.1. </t>
    </r>
    <r>
      <rPr>
        <sz val="10"/>
        <color rgb="FF000000"/>
        <rFont val="Times New Roman"/>
        <family val="1"/>
        <charset val="204"/>
      </rPr>
      <t>Проведение закупок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лекарственных препаратов для медицинского применения</t>
    </r>
  </si>
  <si>
    <r>
      <t>Контрольное событие программы 1.05.1.1.</t>
    </r>
    <r>
      <rPr>
        <sz val="10"/>
        <color rgb="FF000000"/>
        <rFont val="Times New Roman"/>
        <family val="1"/>
        <charset val="204"/>
      </rPr>
      <t xml:space="preserve"> Лекарственные средства и изделия медицинского назначения в соответствии с заявками лечебно-профилактических учреждений Курской области, приобретены </t>
    </r>
  </si>
  <si>
    <r>
      <t xml:space="preserve">Мероприятие 1.05.2. </t>
    </r>
    <r>
      <rPr>
        <sz val="10"/>
        <color rgb="FF000000"/>
        <rFont val="Times New Roman"/>
        <family val="1"/>
        <charset val="204"/>
      </rPr>
      <t>Обеспечение отдельных категорий граждан необходимыми лекарственными препаратами, медицинскими изделиями, а также специализированными продуктами для лечебного питания детей-инвалидов</t>
    </r>
  </si>
  <si>
    <r>
      <t xml:space="preserve">Контрольное событие программы 1.05.2.1. </t>
    </r>
    <r>
      <rPr>
        <sz val="10"/>
        <color rgb="FF000000"/>
        <rFont val="Times New Roman"/>
        <family val="1"/>
        <charset val="204"/>
      </rPr>
      <t xml:space="preserve">Лекарственными средствами и изделиями медицинского назначения отдельные группы населения обеспечены </t>
    </r>
  </si>
  <si>
    <r>
      <t>Основное мероприятие 2.01.</t>
    </r>
    <r>
      <rPr>
        <sz val="10"/>
        <color rgb="FF000000"/>
        <rFont val="Times New Roman"/>
        <family val="1"/>
        <charset val="204"/>
      </rPr>
      <t xml:space="preserve"> Совершенствование системы оказания медицинской помощи больным туберкулёзом</t>
    </r>
  </si>
  <si>
    <r>
      <t xml:space="preserve">Мероприятие 2.01.1. </t>
    </r>
    <r>
      <rPr>
        <sz val="10"/>
        <color rgb="FF000000"/>
        <rFont val="Times New Roman"/>
        <family val="1"/>
        <charset val="204"/>
      </rPr>
      <t>Обеспечение деятельности ОБУЗ «Областной клинический противотуберкулезный диспансер»</t>
    </r>
  </si>
  <si>
    <r>
      <t xml:space="preserve">Контрольное событие программы 2.01.1.1. </t>
    </r>
    <r>
      <rPr>
        <sz val="10"/>
        <color rgb="FF000000"/>
        <rFont val="Times New Roman"/>
        <family val="1"/>
        <charset val="204"/>
      </rPr>
      <t>Субсидии  на реализацию мероприятий, направленных на оказание медицинской помощи больным туберкулезом,  в ОБУЗ "Областной клинический противотуберкулезный диспансер" предоставлены</t>
    </r>
  </si>
  <si>
    <r>
      <t xml:space="preserve">Контрольное событие программы 2.01.2.1. </t>
    </r>
    <r>
      <rPr>
        <sz val="10"/>
        <color rgb="FF000000"/>
        <rFont val="Times New Roman"/>
        <family val="1"/>
        <charset val="204"/>
      </rPr>
      <t>Объекты здравоохранения государственной собственности Курской области введены в эксплуатацию</t>
    </r>
  </si>
  <si>
    <r>
      <t>Основное мероприятие 2.02.</t>
    </r>
    <r>
      <rPr>
        <sz val="10"/>
        <color rgb="FF000000"/>
        <rFont val="Times New Roman"/>
        <family val="1"/>
        <charset val="204"/>
      </rPr>
      <t xml:space="preserve"> Совершенствование оказания медицинской помощи лицам, инфицированным вирусом иммунодефицита человека, гепатитами В и С</t>
    </r>
  </si>
  <si>
    <r>
      <t>Основное мероприятие 2.03.</t>
    </r>
    <r>
      <rPr>
        <sz val="10"/>
        <color rgb="FF000000"/>
        <rFont val="Times New Roman"/>
        <family val="1"/>
        <charset val="204"/>
      </rPr>
      <t xml:space="preserve"> Совершенствование системы оказания медицинской помощи наркологическим больным</t>
    </r>
  </si>
  <si>
    <r>
      <t xml:space="preserve">Мероприятие 2.03.1. </t>
    </r>
    <r>
      <rPr>
        <sz val="10"/>
        <color rgb="FF000000"/>
        <rFont val="Times New Roman"/>
        <family val="1"/>
        <charset val="204"/>
      </rPr>
      <t>Обеспечение медицинской деятельности медицинских организаций наркологического  профиля</t>
    </r>
  </si>
  <si>
    <r>
      <t>Контрольное событие программы 2.03.1.1.</t>
    </r>
    <r>
      <rPr>
        <sz val="10"/>
        <color rgb="FF000000"/>
        <rFont val="Times New Roman"/>
        <family val="1"/>
        <charset val="204"/>
      </rPr>
      <t xml:space="preserve"> Субсидии на реализацию мероприятий по оказанию наркологической помощи населению в ОБУЗ "Областная клиническая наркологическая больница" предоставлены</t>
    </r>
  </si>
  <si>
    <r>
      <t>Основное мероприятие 2.04</t>
    </r>
    <r>
      <rPr>
        <sz val="10"/>
        <color rgb="FF000000"/>
        <rFont val="Times New Roman"/>
        <family val="1"/>
        <charset val="204"/>
      </rPr>
      <t>. Совершенствование системы оказания медицинской помощи больным с психическими расстройствами и расстройствами поведения</t>
    </r>
  </si>
  <si>
    <r>
      <t xml:space="preserve">Мероприятие 2.04.1. </t>
    </r>
    <r>
      <rPr>
        <sz val="10"/>
        <color rgb="FF000000"/>
        <rFont val="Times New Roman"/>
        <family val="1"/>
        <charset val="204"/>
      </rPr>
      <t>Обеспечение медицинской деятельности медицинских организаций психиатрического профиля</t>
    </r>
  </si>
  <si>
    <r>
      <t>Основное мероприятие 2.06.</t>
    </r>
    <r>
      <rPr>
        <sz val="10"/>
        <color rgb="FF000000"/>
        <rFont val="Times New Roman"/>
        <family val="1"/>
        <charset val="204"/>
      </rPr>
      <t xml:space="preserve"> Совершенствование системы оказания медицинской помощи больным прочими заболеваниями</t>
    </r>
  </si>
  <si>
    <r>
      <t xml:space="preserve">Мероприятие 2.06.1. </t>
    </r>
    <r>
      <rPr>
        <sz val="10"/>
        <color rgb="FF000000"/>
        <rFont val="Times New Roman"/>
        <family val="1"/>
        <charset val="204"/>
      </rPr>
      <t>Развитие системы оказания специализированной медицинской помощи больным с прочими заболеваниями</t>
    </r>
  </si>
  <si>
    <r>
      <t xml:space="preserve">Мероприятие 2.06.2. </t>
    </r>
    <r>
      <rPr>
        <sz val="10"/>
        <color rgb="FF000000"/>
        <rFont val="Times New Roman"/>
        <family val="1"/>
        <charset val="204"/>
      </rPr>
      <t>Реализация мероприятий государственной программы Российской Федерации «Развитие здравоохранения»</t>
    </r>
  </si>
  <si>
    <r>
      <t xml:space="preserve">Мероприятие 2.07.1. </t>
    </r>
    <r>
      <rPr>
        <sz val="10"/>
        <color rgb="FF000000"/>
        <rFont val="Times New Roman"/>
        <family val="1"/>
        <charset val="204"/>
      </rPr>
      <t>Развитие высокотехнологичной медицинской помощи в медицинских организациях Курской области</t>
    </r>
  </si>
  <si>
    <r>
      <t xml:space="preserve">Основное мероприятие 2.08. </t>
    </r>
    <r>
      <rPr>
        <sz val="10"/>
        <color rgb="FF000000"/>
        <rFont val="Times New Roman"/>
        <family val="1"/>
        <charset val="204"/>
      </rPr>
      <t>Развитие службы крови</t>
    </r>
  </si>
  <si>
    <r>
      <t xml:space="preserve">Мероприятие 2.08.1. </t>
    </r>
    <r>
      <rPr>
        <sz val="10"/>
        <color rgb="FF000000"/>
        <rFont val="Times New Roman"/>
        <family val="1"/>
        <charset val="204"/>
      </rPr>
      <t>Обеспечение деятельности станций переливания крови ОБУЗ "Курская областная станция переливания крови"</t>
    </r>
  </si>
  <si>
    <r>
      <t xml:space="preserve">Основное мероприятие 2.09. </t>
    </r>
    <r>
      <rPr>
        <sz val="10"/>
        <color rgb="FF000000"/>
        <rFont val="Times New Roman"/>
        <family val="1"/>
        <charset val="204"/>
      </rPr>
      <t>Совершенствование системы оказания медицинской помощи больным  сосудистыми заболеваниями</t>
    </r>
  </si>
  <si>
    <r>
      <t xml:space="preserve">Мероприятие 2.09.1. </t>
    </r>
    <r>
      <rPr>
        <sz val="10"/>
        <color rgb="FF000000"/>
        <rFont val="Times New Roman"/>
        <family val="1"/>
        <charset val="204"/>
      </rPr>
      <t>Оказание медицинской помощи больным c сосудистыми заболеваниями</t>
    </r>
  </si>
  <si>
    <r>
      <t>Основное мероприятие 3.01.</t>
    </r>
    <r>
      <rPr>
        <sz val="10"/>
        <color rgb="FF000000"/>
        <rFont val="Times New Roman"/>
        <family val="1"/>
        <charset val="204"/>
      </rPr>
      <t xml:space="preserve"> Совершенствование службы родовспоможения</t>
    </r>
  </si>
  <si>
    <r>
      <t xml:space="preserve">Мероприятие 3.01.1. </t>
    </r>
    <r>
      <rPr>
        <sz val="10"/>
        <color rgb="FF000000"/>
        <rFont val="Times New Roman"/>
        <family val="1"/>
        <charset val="204"/>
      </rPr>
      <t>Обеспечение деятельности ОБУЗ "Областной перинатальный центр"</t>
    </r>
  </si>
  <si>
    <r>
      <t>Контрольное событие программы 3.01.1.1.</t>
    </r>
    <r>
      <rPr>
        <sz val="10"/>
        <color rgb="FF000000"/>
        <rFont val="Times New Roman"/>
        <family val="1"/>
        <charset val="204"/>
      </rPr>
      <t xml:space="preserve"> Субсидии из областного бюджета на финансовое обеспечение выполнения государственного задания и на иные цели для ОБУЗ "Областной  перинатальный центр" предоставлены</t>
    </r>
  </si>
  <si>
    <r>
      <t xml:space="preserve">Мероприятие 3.01.2.1. </t>
    </r>
    <r>
      <rPr>
        <sz val="10"/>
        <color rgb="FF000000"/>
        <rFont val="Times New Roman"/>
        <family val="1"/>
        <charset val="204"/>
      </rPr>
      <t xml:space="preserve">Проведение капитального ремонта (в том числе разработка ПСД) медицинских организаций, подведомственных комитету здравоохранения Курской области, оказывающих консультативно-диагностическую и медико-реабилитационную  помощь  женщинам и новорожденным </t>
    </r>
  </si>
  <si>
    <r>
      <t xml:space="preserve">Контрольное событие программы 3.01.2.1. </t>
    </r>
    <r>
      <rPr>
        <sz val="10"/>
        <color rgb="FF000000"/>
        <rFont val="Times New Roman"/>
        <family val="1"/>
        <charset val="204"/>
      </rPr>
      <t>Капитальный ремонт (в том числе разработка ПСД) медицинских организаций, подведомственных комитету здравоохранения Курской области, оказывающих консультативно-диагностическую и медико-реабилитационную помощь женщинам и новорожденным, проведен</t>
    </r>
  </si>
  <si>
    <r>
      <t xml:space="preserve">Основное мероприятие 3.02. </t>
    </r>
    <r>
      <rPr>
        <sz val="10"/>
        <color rgb="FF000000"/>
        <rFont val="Times New Roman"/>
        <family val="1"/>
        <charset val="204"/>
      </rPr>
      <t>Создание системы раннего выявления и коррекции нарушений развития ребенка</t>
    </r>
  </si>
  <si>
    <r>
      <t>Основное мероприятие 3.03.</t>
    </r>
    <r>
      <rPr>
        <sz val="10"/>
        <color rgb="FF000000"/>
        <rFont val="Times New Roman"/>
        <family val="1"/>
        <charset val="204"/>
      </rPr>
      <t xml:space="preserve"> Выхаживание детей с экстремально низкой массой тела</t>
    </r>
  </si>
  <si>
    <r>
      <t xml:space="preserve">Мероприятие 3.03.1. </t>
    </r>
    <r>
      <rPr>
        <sz val="10"/>
        <color rgb="FF000000"/>
        <rFont val="Times New Roman"/>
        <family val="1"/>
        <charset val="204"/>
      </rPr>
      <t>Реализация мероприятий, направленных на совершенствование системы диагностики и выхаживания детей с экстремально низкой массой тела</t>
    </r>
  </si>
  <si>
    <r>
      <t xml:space="preserve">Контрольное событие программы 3.03.1.1. </t>
    </r>
    <r>
      <rPr>
        <sz val="10"/>
        <color rgb="FF000000"/>
        <rFont val="Times New Roman"/>
        <family val="1"/>
        <charset val="204"/>
      </rPr>
      <t>Субсидии из областного  бюджета областным бюджетным учреждениям, подведомственным комитету здравоохранения Курской области на иные цели, предоставлены</t>
    </r>
  </si>
  <si>
    <r>
      <t>Основное мероприятие 3.04.</t>
    </r>
    <r>
      <rPr>
        <sz val="10"/>
        <color rgb="FF000000"/>
        <rFont val="Times New Roman"/>
        <family val="1"/>
        <charset val="204"/>
      </rPr>
      <t xml:space="preserve"> Развитие специализированной медицинской помощи детям</t>
    </r>
  </si>
  <si>
    <r>
      <t xml:space="preserve">Мероприятие 3.04.1. </t>
    </r>
    <r>
      <rPr>
        <sz val="10"/>
        <color rgb="FF000000"/>
        <rFont val="Times New Roman"/>
        <family val="1"/>
        <charset val="204"/>
      </rPr>
      <t>Оказание специализированной медицинской помощи детям</t>
    </r>
  </si>
  <si>
    <r>
      <t xml:space="preserve">Контрольное событие программы 3.04.1.1. </t>
    </r>
    <r>
      <rPr>
        <sz val="10"/>
        <color rgb="FF000000"/>
        <rFont val="Times New Roman"/>
        <family val="1"/>
        <charset val="204"/>
      </rPr>
      <t>Бюджетная смета для ОКУЗ "Областной специализированный Дом ребенка" утверждена</t>
    </r>
  </si>
  <si>
    <r>
      <t>Контрольное событие программы 3.04.1.2.</t>
    </r>
    <r>
      <rPr>
        <sz val="10"/>
        <color rgb="FF000000"/>
        <rFont val="Times New Roman"/>
        <family val="1"/>
        <charset val="204"/>
      </rPr>
      <t xml:space="preserve"> Субсидии из областного  бюджета областным бюджетным учреждениям, подведомственным комитету здравоохранения Курской области на иные цели, предоставлены</t>
    </r>
  </si>
  <si>
    <r>
      <t xml:space="preserve">Основное мероприятие 3.05. </t>
    </r>
    <r>
      <rPr>
        <sz val="10"/>
        <color rgb="FF000000"/>
        <rFont val="Times New Roman"/>
        <family val="1"/>
        <charset val="204"/>
      </rPr>
      <t>Совершенствование методов борьбы с вертикальной передачей ВИЧ-инфекции от матери к плоду</t>
    </r>
  </si>
  <si>
    <r>
      <t xml:space="preserve">Мероприятие 3.05.1. </t>
    </r>
    <r>
      <rPr>
        <sz val="10"/>
        <color rgb="FF000000"/>
        <rFont val="Times New Roman"/>
        <family val="1"/>
        <charset val="204"/>
      </rPr>
      <t>Мероприятия, проводимые медицинскими работниками по вопросам консультирования и информирования ВИЧ-инфицированных женщин о проблеме ВИЧ</t>
    </r>
  </si>
  <si>
    <r>
      <t xml:space="preserve">Контрольное событие программы 3.05.1.1. </t>
    </r>
    <r>
      <rPr>
        <sz val="10"/>
        <color rgb="FF000000"/>
        <rFont val="Times New Roman"/>
        <family val="1"/>
        <charset val="204"/>
      </rPr>
      <t>Мероприятия по консультированию и информированию ВИЧ-инфицированных женщин проведены</t>
    </r>
  </si>
  <si>
    <r>
      <t>Основное мероприятие 3.06.</t>
    </r>
    <r>
      <rPr>
        <sz val="10"/>
        <color rgb="FF000000"/>
        <rFont val="Times New Roman"/>
        <family val="1"/>
        <charset val="204"/>
      </rPr>
      <t xml:space="preserve"> Профилактика абортов. Развитие центров медико-социальной поддержки беременных, оказавшихся в трудной жизненной ситуации</t>
    </r>
  </si>
  <si>
    <r>
      <t xml:space="preserve">Контрольное событие программы 3.06.1.1. </t>
    </r>
    <r>
      <rPr>
        <sz val="10"/>
        <color rgb="FF000000"/>
        <rFont val="Times New Roman"/>
        <family val="1"/>
        <charset val="204"/>
      </rPr>
      <t>Лекарственные средства в ОБУЗ "Областной перинатальный центр" для профилактики абортов приобретены</t>
    </r>
  </si>
  <si>
    <r>
      <t xml:space="preserve">Подпрограмма 5. </t>
    </r>
    <r>
      <rPr>
        <sz val="10"/>
        <color rgb="FF000000"/>
        <rFont val="Times New Roman"/>
        <family val="1"/>
        <charset val="204"/>
      </rPr>
      <t>Оказание паллиативной медицинской помощи, в том числе детям</t>
    </r>
  </si>
  <si>
    <r>
      <t xml:space="preserve">Основное мероприятие 5.01. </t>
    </r>
    <r>
      <rPr>
        <sz val="10"/>
        <color rgb="FF000000"/>
        <rFont val="Times New Roman"/>
        <family val="1"/>
        <charset val="204"/>
      </rPr>
      <t>Оказание паллиативной медицинской помощи взрослым</t>
    </r>
  </si>
  <si>
    <r>
      <t xml:space="preserve">Мероприятие 5.01.1. </t>
    </r>
    <r>
      <rPr>
        <sz val="10"/>
        <color rgb="FF000000"/>
        <rFont val="Times New Roman"/>
        <family val="1"/>
        <charset val="204"/>
      </rPr>
      <t xml:space="preserve">Развитие отделений и коек паллиативной помощи взрослым в многопрофильных больницах </t>
    </r>
  </si>
  <si>
    <r>
      <t>Контрольное событие программы 5.01.1.1.</t>
    </r>
    <r>
      <rPr>
        <sz val="10"/>
        <color rgb="FF000000"/>
        <rFont val="Times New Roman"/>
        <family val="1"/>
        <charset val="204"/>
      </rPr>
      <t xml:space="preserve"> Субсидии из областного бюджета областным бюджетным учреждениям, подведомственным комитету здравоохранения Курской области, на финансовое обеспечение выполнения государственного задания и на иные цели предоставлены</t>
    </r>
  </si>
  <si>
    <r>
      <t>Основное мероприятие 5.02.</t>
    </r>
    <r>
      <rPr>
        <sz val="10"/>
        <color rgb="FF000000"/>
        <rFont val="Times New Roman"/>
        <family val="1"/>
        <charset val="204"/>
      </rPr>
      <t xml:space="preserve"> Оказание паллиативной медицинской помощи детям</t>
    </r>
  </si>
  <si>
    <r>
      <t xml:space="preserve">Мероприятие 5.02.1. </t>
    </r>
    <r>
      <rPr>
        <sz val="10"/>
        <color rgb="FF000000"/>
        <rFont val="Times New Roman"/>
        <family val="1"/>
        <charset val="204"/>
      </rPr>
      <t>Организация оказания паллиативной медицинской помощи детям</t>
    </r>
  </si>
  <si>
    <r>
      <t>Контрольное событие программы 5.02.1.1.</t>
    </r>
    <r>
      <rPr>
        <sz val="10"/>
        <color rgb="FF000000"/>
        <rFont val="Times New Roman"/>
        <family val="1"/>
        <charset val="204"/>
      </rPr>
      <t xml:space="preserve"> Субсидии из областного бюджета областным бюджетным учреждениям, подведомственным комитету здравоохранения Курской области, на финансовое обеспечение выполнения государственного задания и на иные цели предоставлены</t>
    </r>
  </si>
  <si>
    <r>
      <t xml:space="preserve">Подпрограмма 6. </t>
    </r>
    <r>
      <rPr>
        <sz val="10"/>
        <color rgb="FF000000"/>
        <rFont val="Times New Roman"/>
        <family val="1"/>
        <charset val="204"/>
      </rPr>
      <t>Кадровое обеспечение системы здравоохранения</t>
    </r>
  </si>
  <si>
    <r>
      <t xml:space="preserve">Основное мероприятие 6.1. </t>
    </r>
    <r>
      <rPr>
        <sz val="10"/>
        <color rgb="FF000000"/>
        <rFont val="Times New Roman"/>
        <family val="1"/>
        <charset val="204"/>
      </rPr>
      <t>Повышение престижа медицинских специальностей</t>
    </r>
  </si>
  <si>
    <r>
      <t xml:space="preserve">Мероприятие 6.01.1. </t>
    </r>
    <r>
      <rPr>
        <sz val="10"/>
        <color rgb="FF000000"/>
        <rFont val="Times New Roman"/>
        <family val="1"/>
        <charset val="204"/>
      </rPr>
      <t>Совершенствование планирования численности и структуры кадров работников здравоохранения</t>
    </r>
  </si>
  <si>
    <r>
      <t xml:space="preserve">Контрольное событие программы 6.01.1.1. </t>
    </r>
    <r>
      <rPr>
        <sz val="10"/>
        <color rgb="FF000000"/>
        <rFont val="Times New Roman"/>
        <family val="1"/>
        <charset val="204"/>
      </rPr>
      <t>Единовременные компенсационные выплаты медицинским работникам предоставлены</t>
    </r>
  </si>
  <si>
    <r>
      <t xml:space="preserve">Подпрограмма 7. </t>
    </r>
    <r>
      <rPr>
        <sz val="10"/>
        <color theme="1"/>
        <rFont val="Times New Roman"/>
        <family val="1"/>
        <charset val="204"/>
      </rPr>
      <t>Экспертиза и контрольно-надзорные функции в сфере охраны здоровья</t>
    </r>
  </si>
  <si>
    <r>
      <t xml:space="preserve">Основное мероприятие 7.01. </t>
    </r>
    <r>
      <rPr>
        <sz val="10"/>
        <color rgb="FF000000"/>
        <rFont val="Times New Roman"/>
        <family val="1"/>
        <charset val="204"/>
      </rPr>
      <t>Осуществление переданных полномочий Российской Федерации в сфере охраны здоровья граждан</t>
    </r>
  </si>
  <si>
    <r>
      <t xml:space="preserve">Мероприятие 7.01.1. </t>
    </r>
    <r>
      <rPr>
        <sz val="10"/>
        <color rgb="FF000000"/>
        <rFont val="Times New Roman"/>
        <family val="1"/>
        <charset val="204"/>
      </rPr>
      <t>Организация и контроль медицинской деятельности</t>
    </r>
  </si>
  <si>
    <r>
      <t>Основное мероприятие 7.02.</t>
    </r>
    <r>
      <rPr>
        <sz val="10"/>
        <color rgb="FF000000"/>
        <rFont val="Times New Roman"/>
        <family val="1"/>
        <charset val="204"/>
      </rPr>
      <t xml:space="preserve"> Обеспечение выполнения функций учреждениями, подведомственными комитету здравоохранения Курской области</t>
    </r>
  </si>
  <si>
    <r>
      <t xml:space="preserve">Мероприятие 7.02.1. </t>
    </r>
    <r>
      <rPr>
        <sz val="10"/>
        <color rgb="FF000000"/>
        <rFont val="Times New Roman"/>
        <family val="1"/>
        <charset val="204"/>
      </rPr>
      <t>Проведение мероприятий по лицензированию медицинских и фармацевтических учреждений</t>
    </r>
  </si>
  <si>
    <r>
      <t xml:space="preserve">Контрольное событие программы 7.02.1.1. </t>
    </r>
    <r>
      <rPr>
        <sz val="10"/>
        <color rgb="FF000000"/>
        <rFont val="Times New Roman"/>
        <family val="1"/>
        <charset val="204"/>
      </rPr>
      <t xml:space="preserve">Лицензирование медицинских и фармацевтических учреждений осуществлено </t>
    </r>
  </si>
  <si>
    <r>
      <t xml:space="preserve">Основное мероприятие 7.03. </t>
    </r>
    <r>
      <rPr>
        <sz val="10"/>
        <color rgb="FF000000"/>
        <rFont val="Times New Roman"/>
        <family val="1"/>
        <charset val="204"/>
      </rPr>
      <t>Развитие государственной судебно-медицинской экспертной деятельности</t>
    </r>
  </si>
  <si>
    <r>
      <t xml:space="preserve">Мероприятие 7.03.1. </t>
    </r>
    <r>
      <rPr>
        <sz val="10"/>
        <color rgb="FF000000"/>
        <rFont val="Times New Roman"/>
        <family val="1"/>
        <charset val="204"/>
      </rPr>
      <t>Совершенствование системы государственной судебно-медицинской экспертной деятельности</t>
    </r>
  </si>
  <si>
    <r>
      <t>Контрольное событие программы 7.03.1.1.</t>
    </r>
    <r>
      <rPr>
        <sz val="10"/>
        <color rgb="FF000000"/>
        <rFont val="Times New Roman"/>
        <family val="1"/>
        <charset val="204"/>
      </rPr>
      <t xml:space="preserve"> Субсидии областным бюджетным учреждениям, подведомственным комитету здравоохранения Курской области, на выполнение государственного задания и иные цели предоставлены</t>
    </r>
  </si>
  <si>
    <r>
      <t xml:space="preserve">Подпрограмма 8. </t>
    </r>
    <r>
      <rPr>
        <sz val="10"/>
        <color rgb="FF000000"/>
        <rFont val="Times New Roman"/>
        <family val="1"/>
        <charset val="204"/>
      </rPr>
      <t>Управление государственной программой и обеспечение условий реализации</t>
    </r>
  </si>
  <si>
    <r>
      <t xml:space="preserve">Основное мероприятие 8.01. </t>
    </r>
    <r>
      <rPr>
        <sz val="10"/>
        <color rgb="FF000000"/>
        <rFont val="Times New Roman"/>
        <family val="1"/>
        <charset val="204"/>
      </rPr>
      <t>Обеспечение деятельности и выполнение функций комитета здравоохранения Курской области</t>
    </r>
  </si>
  <si>
    <r>
      <t xml:space="preserve">Мероприятие 8.01.1. </t>
    </r>
    <r>
      <rPr>
        <sz val="10"/>
        <color rgb="FF000000"/>
        <rFont val="Times New Roman"/>
        <family val="1"/>
        <charset val="204"/>
      </rPr>
      <t>Осуществление государственной политики в области здравоохранения  на территории Курской области</t>
    </r>
  </si>
  <si>
    <r>
      <t xml:space="preserve">Контрольное событие программы 8.01.1.1. </t>
    </r>
    <r>
      <rPr>
        <sz val="10"/>
        <color rgb="FF000000"/>
        <rFont val="Times New Roman"/>
        <family val="1"/>
        <charset val="204"/>
      </rPr>
      <t>Бюджетная смета  комитета здравоохранения Курской области утверждена</t>
    </r>
  </si>
  <si>
    <r>
      <t xml:space="preserve">Мероприятие 8.01.2.  </t>
    </r>
    <r>
      <rPr>
        <sz val="10"/>
        <color rgb="FF000000"/>
        <rFont val="Times New Roman"/>
        <family val="1"/>
        <charset val="204"/>
      </rPr>
      <t>Независимая оценка качества оказания услуг</t>
    </r>
  </si>
  <si>
    <r>
      <t xml:space="preserve">Основное мероприятие 8.02. </t>
    </r>
    <r>
      <rPr>
        <sz val="10"/>
        <color rgb="FF000000"/>
        <rFont val="Times New Roman"/>
        <family val="1"/>
        <charset val="204"/>
      </rPr>
      <t>Обеспечение выполнения функций учреждениями, подведомственными комитету здравоохранения Курской области</t>
    </r>
  </si>
  <si>
    <r>
      <t xml:space="preserve">Мероприятие 8.02.1. </t>
    </r>
    <r>
      <rPr>
        <sz val="10"/>
        <color rgb="FF000000"/>
        <rFont val="Times New Roman"/>
        <family val="1"/>
        <charset val="204"/>
      </rPr>
      <t>Обеспечение выполнения целей, задач, и показателей государственной программы в целом</t>
    </r>
  </si>
  <si>
    <r>
      <t xml:space="preserve">Контрольное событие программы 8.02.1.1. </t>
    </r>
    <r>
      <rPr>
        <sz val="10"/>
        <color rgb="FF000000"/>
        <rFont val="Times New Roman"/>
        <family val="1"/>
        <charset val="204"/>
      </rPr>
      <t>Бюджетные сметы казенных учреждений, подведомственных комитету здравоохранения Курской области, утверждены</t>
    </r>
  </si>
  <si>
    <r>
      <t xml:space="preserve">Контрольное событие программы 8.02.1.2. </t>
    </r>
    <r>
      <rPr>
        <sz val="10"/>
        <color rgb="FF000000"/>
        <rFont val="Times New Roman"/>
        <family val="1"/>
        <charset val="204"/>
      </rPr>
      <t xml:space="preserve">Бюджетные обязательства, предусмотренные по смете казенных учреждений, подведомственных комитету здравоохранения Курской области, выполнены </t>
    </r>
  </si>
  <si>
    <r>
      <t xml:space="preserve">Контрольное событие программы 8.02.1.3. </t>
    </r>
    <r>
      <rPr>
        <sz val="10"/>
        <color rgb="FF000000"/>
        <rFont val="Times New Roman"/>
        <family val="1"/>
        <charset val="204"/>
      </rPr>
      <t>Субсидии из областного бюджета областным бюджетным учреждениям, подведомственным комитету здравоохранения Курской области, на финансовое обеспечение выполнения государственного задания и на иные цели предоставлены</t>
    </r>
  </si>
  <si>
    <r>
      <t xml:space="preserve">Мероприятие 8.03.1 </t>
    </r>
    <r>
      <rPr>
        <sz val="10"/>
        <color rgb="FF000000"/>
        <rFont val="Times New Roman"/>
        <family val="1"/>
        <charset val="204"/>
      </rPr>
      <t>Осуществление функций аппарата управления государственным внебюджетным фондом</t>
    </r>
  </si>
  <si>
    <r>
      <t xml:space="preserve">Контрольное событие программы 8.03.1.1. </t>
    </r>
    <r>
      <rPr>
        <sz val="10"/>
        <color rgb="FF000000"/>
        <rFont val="Times New Roman"/>
        <family val="1"/>
        <charset val="204"/>
      </rPr>
      <t>Бюджетная смета  территориального  фонда обязательного медицинского страхования Курской области утверждена.</t>
    </r>
  </si>
  <si>
    <r>
      <t>Основное мероприятие 8.05.</t>
    </r>
    <r>
      <rPr>
        <sz val="10"/>
        <color rgb="FF000000"/>
        <rFont val="Times New Roman"/>
        <family val="1"/>
        <charset val="204"/>
      </rPr>
      <t>. Управление средствами нормированного страхового запаса территориального фонда обязательного медицинского страхования</t>
    </r>
  </si>
  <si>
    <r>
      <t>Финансовое обеспечение мероприятий по организации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дополнительного профессионального образования медицинских работников по программам повышения квалификации, а также по приобретению и проведению ремонта медицинского оборудования</t>
    </r>
  </si>
  <si>
    <r>
      <t xml:space="preserve">Подпрограмма 9. </t>
    </r>
    <r>
      <rPr>
        <sz val="10"/>
        <color rgb="FF000000"/>
        <rFont val="Times New Roman"/>
        <family val="1"/>
        <charset val="204"/>
      </rPr>
      <t>Развитие скорой, в том числе скорой специализированной, медицинской помощи, медицинской эвакуации, первичной медико-санитарной помощи в неотложной форме и специализированной медицинской помощи в экстренной форме</t>
    </r>
  </si>
  <si>
    <r>
      <t>Основное мероприятие 9.01.</t>
    </r>
    <r>
      <rPr>
        <sz val="10"/>
        <color rgb="FF000000"/>
        <rFont val="Times New Roman"/>
        <family val="1"/>
        <charset val="204"/>
      </rPr>
      <t xml:space="preserve"> Совершенствование оказания скорой, в том числе скорой специализированной, медицинской помощи, медицинской эвакуации</t>
    </r>
  </si>
  <si>
    <r>
      <t xml:space="preserve">Мероприятие 9.01.1. </t>
    </r>
    <r>
      <rPr>
        <sz val="10"/>
        <color rgb="FF000000"/>
        <rFont val="Times New Roman"/>
        <family val="1"/>
        <charset val="204"/>
      </rPr>
      <t>Развитие системы оказание скорой, в том числе скорой специализированной, медицинской помощи, медицинской эвакуации</t>
    </r>
  </si>
  <si>
    <r>
      <t xml:space="preserve">Основное мероприятие 9.02. </t>
    </r>
    <r>
      <rPr>
        <sz val="10"/>
        <color rgb="FF000000"/>
        <rFont val="Times New Roman"/>
        <family val="1"/>
        <charset val="204"/>
      </rPr>
      <t>Обеспечение выполнения функций учреждениями, подведомственными комитету здравоохранения Курской области</t>
    </r>
  </si>
  <si>
    <r>
      <t xml:space="preserve">Мероприятие 9.02.1. </t>
    </r>
    <r>
      <rPr>
        <sz val="10"/>
        <color rgb="FF000000"/>
        <rFont val="Times New Roman"/>
        <family val="1"/>
        <charset val="204"/>
      </rPr>
      <t>Совершенствование организации деятельности службы медицины катастроф</t>
    </r>
  </si>
  <si>
    <r>
      <t>Контрольное событие программы 9.02.1.1.</t>
    </r>
    <r>
      <rPr>
        <sz val="10"/>
        <color rgb="FF000000"/>
        <rFont val="Times New Roman"/>
        <family val="1"/>
        <charset val="204"/>
      </rPr>
      <t xml:space="preserve"> Бюджетная смета для ОКУЗ "Курский территориальный центр медицины катастроф" утверждена </t>
    </r>
  </si>
  <si>
    <r>
      <t>Подпрограмма Б.</t>
    </r>
    <r>
      <rPr>
        <sz val="10"/>
        <color rgb="FF000000"/>
        <rFont val="Times New Roman"/>
        <family val="1"/>
        <charset val="204"/>
      </rPr>
      <t xml:space="preserve"> Организация обязательного медицинского  страхования граждан Курской области</t>
    </r>
  </si>
  <si>
    <t>3</t>
  </si>
  <si>
    <t>3.1</t>
  </si>
  <si>
    <t>3.1.1</t>
  </si>
  <si>
    <t>3.1.2</t>
  </si>
  <si>
    <t>3.2</t>
  </si>
  <si>
    <t>3.2.1</t>
  </si>
  <si>
    <t>3.3</t>
  </si>
  <si>
    <t>3.3.1</t>
  </si>
  <si>
    <t>3.4</t>
  </si>
  <si>
    <t>3.4.1</t>
  </si>
  <si>
    <t>3.5</t>
  </si>
  <si>
    <t>3.5.1</t>
  </si>
  <si>
    <t>3.6</t>
  </si>
  <si>
    <t>3.6.1</t>
  </si>
  <si>
    <t>5</t>
  </si>
  <si>
    <t>5.1</t>
  </si>
  <si>
    <t>5.1.1</t>
  </si>
  <si>
    <t>5.2</t>
  </si>
  <si>
    <t>5.2.1</t>
  </si>
  <si>
    <t>6</t>
  </si>
  <si>
    <t>6.1</t>
  </si>
  <si>
    <t>6.1.1</t>
  </si>
  <si>
    <t>6.2</t>
  </si>
  <si>
    <t>6.2.1</t>
  </si>
  <si>
    <t>0709</t>
  </si>
  <si>
    <t>01 6 N5 12410</t>
  </si>
  <si>
    <t>6.2.2</t>
  </si>
  <si>
    <t>6.2.3</t>
  </si>
  <si>
    <t>6.2.4</t>
  </si>
  <si>
    <t>7</t>
  </si>
  <si>
    <t>7.1</t>
  </si>
  <si>
    <t>7.1.1</t>
  </si>
  <si>
    <t>7.2</t>
  </si>
  <si>
    <t>7.2.1</t>
  </si>
  <si>
    <t>7.3</t>
  </si>
  <si>
    <t>7.3.1</t>
  </si>
  <si>
    <t>8</t>
  </si>
  <si>
    <t>8.1</t>
  </si>
  <si>
    <t>8.1.1</t>
  </si>
  <si>
    <t>8.1.2</t>
  </si>
  <si>
    <t>8.2</t>
  </si>
  <si>
    <t>8.2.1</t>
  </si>
  <si>
    <t>8.3</t>
  </si>
  <si>
    <t>8.3.1</t>
  </si>
  <si>
    <t>8.4</t>
  </si>
  <si>
    <t>8.4.1</t>
  </si>
  <si>
    <t>8.5</t>
  </si>
  <si>
    <t>8.5.1</t>
  </si>
  <si>
    <t>8.6</t>
  </si>
  <si>
    <t>8.6.1</t>
  </si>
  <si>
    <t>9</t>
  </si>
  <si>
    <t>9.1</t>
  </si>
  <si>
    <t>9.1.1</t>
  </si>
  <si>
    <t>9.2</t>
  </si>
  <si>
    <t>9.2.1</t>
  </si>
  <si>
    <t>10.</t>
  </si>
  <si>
    <t>10.1</t>
  </si>
  <si>
    <t>10.1.1</t>
  </si>
  <si>
    <t>Комитет здравоохранения Курской области / зам. председателя комитета В.В. Даниленко</t>
  </si>
  <si>
    <r>
      <t xml:space="preserve">Контрольное событие программы 9.02.1.2. </t>
    </r>
    <r>
      <rPr>
        <sz val="10"/>
        <color rgb="FF000000"/>
        <rFont val="Times New Roman"/>
        <family val="1"/>
        <charset val="204"/>
      </rPr>
      <t xml:space="preserve">Бюджетные обязательства, предусмотренные по смете ОКУЗ "Курский территориальный центр медицины катастроф", выполнены </t>
    </r>
  </si>
  <si>
    <r>
      <t>Основное мероприятие 8.03.</t>
    </r>
    <r>
      <rPr>
        <sz val="10"/>
        <color rgb="FF000000"/>
        <rFont val="Times New Roman"/>
        <family val="1"/>
        <charset val="204"/>
      </rPr>
      <t xml:space="preserve"> Расходы территориального фонда обязательного медицинского страхования Курской области на финансовое обеспечение функций аппарата управления государственным внебюджетным фондом</t>
    </r>
  </si>
  <si>
    <r>
      <t>Основное мероприятие 8.04.</t>
    </r>
    <r>
      <rPr>
        <sz val="10"/>
        <color rgb="FF000000"/>
        <rFont val="Times New Roman"/>
        <family val="1"/>
        <charset val="204"/>
      </rPr>
      <t xml:space="preserve"> Возмещение расходов за медицинскую помощь, оказанную застрахованным лицам иных субъектов Российской Федерации, в которых выдан полис обязательного медицинского страхования</t>
    </r>
  </si>
  <si>
    <r>
      <t xml:space="preserve">Мероприятие 8.04.1 </t>
    </r>
    <r>
      <rPr>
        <sz val="10"/>
        <color rgb="FF000000"/>
        <rFont val="Times New Roman"/>
        <family val="1"/>
        <charset val="204"/>
      </rPr>
      <t>Возмещение расходов за медицинскую помощь, оказанную застрахованным лицам иных субъектов Российской Федерации, в которых выдан полис обязательного медицинского страхования</t>
    </r>
  </si>
  <si>
    <r>
      <t xml:space="preserve">Контрольное событие программы 8.04.1.1 . </t>
    </r>
    <r>
      <rPr>
        <sz val="10"/>
        <color rgb="FF000000"/>
        <rFont val="Times New Roman"/>
        <family val="1"/>
        <charset val="204"/>
      </rPr>
      <t>Расходы  за медицинскую помощь, оказанную застрахованным лицам иных субъектов Российской Федерации, в которых выдан полис обязательного медицинского страхования, возмещены</t>
    </r>
  </si>
  <si>
    <r>
      <t xml:space="preserve">Мероприятие 8.05.1 </t>
    </r>
    <r>
      <rPr>
        <sz val="10"/>
        <color rgb="FF000000"/>
        <rFont val="Times New Roman"/>
        <family val="1"/>
        <charset val="204"/>
      </rPr>
      <t>Выделение средств на финансовое обеспечение мероприятий по организации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дополнительного профессионального образования медицинских работников по программам повышения квалификации, а также по приобретению и проведению ремонта медицинского оборудования</t>
    </r>
  </si>
  <si>
    <t>УТВЕРЖДЕН</t>
  </si>
  <si>
    <t xml:space="preserve">приказом комитета здравоохранения </t>
  </si>
  <si>
    <t>Курской области</t>
  </si>
  <si>
    <r>
      <t xml:space="preserve">Контрольное событие программы 2.04.1.1. </t>
    </r>
    <r>
      <rPr>
        <sz val="10"/>
        <color rgb="FF000000"/>
        <rFont val="Times New Roman"/>
        <family val="1"/>
        <charset val="204"/>
      </rPr>
      <t>Субсидии  на реализацию мероприятий по оказанию психиатрической помощи населению  ОБУЗ "Курская клиническая психиатрическая больница имени святого великомученика и целителя Пантелеимона" предоставлены</t>
    </r>
  </si>
  <si>
    <r>
      <t>Контрольное событие  программы 3.04.1.2.</t>
    </r>
    <r>
      <rPr>
        <sz val="10"/>
        <color rgb="FF000000"/>
        <rFont val="Times New Roman"/>
        <family val="1"/>
        <charset val="204"/>
      </rPr>
      <t xml:space="preserve"> Бюджетные обязательства,  предусмотренные по смете ОКУЗ "Областной специализированный Дом ребенка", выполнены</t>
    </r>
  </si>
  <si>
    <r>
      <t xml:space="preserve">Контрольное событие программы 8.01.2.1 </t>
    </r>
    <r>
      <rPr>
        <sz val="10"/>
        <color rgb="FF000000"/>
        <rFont val="Times New Roman"/>
        <family val="1"/>
        <charset val="204"/>
      </rPr>
      <t>Независимая оценка качества оказания услуг в учреждениях, подведомственных комитету здравоохранения Курской области, проведена</t>
    </r>
  </si>
  <si>
    <r>
      <t xml:space="preserve">Мероприятие 3.06.1. </t>
    </r>
    <r>
      <rPr>
        <sz val="10"/>
        <color rgb="FF000000"/>
        <rFont val="Times New Roman"/>
        <family val="1"/>
        <charset val="204"/>
      </rPr>
      <t>Обеспечение лекарственными средствами лечебных учреждений для профилактики абортов</t>
    </r>
  </si>
  <si>
    <r>
      <t xml:space="preserve">Основное мероприятие Б.01. </t>
    </r>
    <r>
      <rPr>
        <sz val="10"/>
        <color rgb="FF000000"/>
        <rFont val="Times New Roman"/>
        <family val="1"/>
        <charset val="204"/>
      </rPr>
      <t>Перечисление бюджетных ассигнований Федеральному фонду обязательного медицинского страхования на уплату страховых взносов на обязательное медицинское страхование неработающего населения Курской области</t>
    </r>
  </si>
  <si>
    <r>
      <t xml:space="preserve">Мероприятие Б.01.1. </t>
    </r>
    <r>
      <rPr>
        <sz val="10"/>
        <color rgb="FF000000"/>
        <rFont val="Times New Roman"/>
        <family val="1"/>
        <charset val="204"/>
      </rPr>
      <t>Перечисление бюджетных ассигнований Федеральному фонду обязательного медицинского страхования на уплату страховых взносов на обязательное медицинское страхование неработающего населения Курской области</t>
    </r>
  </si>
  <si>
    <r>
      <t xml:space="preserve">Контрольное событие программы Б.01.1.1. </t>
    </r>
    <r>
      <rPr>
        <sz val="10"/>
        <color rgb="FF000000"/>
        <rFont val="Times New Roman"/>
        <family val="1"/>
        <charset val="204"/>
      </rPr>
      <t>Бюджетные ассигнования Федеральному фонду обязательного медицинского страхования на уплату страховых взносов на обязательное медицинское страхование неработающего населения Курской области перечислены</t>
    </r>
  </si>
  <si>
    <r>
      <t>Основное мероприятие Б.03.</t>
    </r>
    <r>
      <rPr>
        <sz val="10"/>
        <color rgb="FF000000"/>
        <rFont val="Times New Roman"/>
        <family val="1"/>
        <charset val="204"/>
      </rPr>
      <t xml:space="preserve"> Реализация территориальной программы обязательного медицинского страхования Курской области в рамках базовой программы обязательного медицинского страхования</t>
    </r>
  </si>
  <si>
    <r>
      <t xml:space="preserve">Мероприятие Б.03.1. </t>
    </r>
    <r>
      <rPr>
        <sz val="10"/>
        <color rgb="FF000000"/>
        <rFont val="Times New Roman"/>
        <family val="1"/>
        <charset val="204"/>
      </rPr>
      <t>Реализация территориальной программы обязательного медицинского страхования Курской области в рамках базовой программы обязательного медицинского страхования</t>
    </r>
  </si>
  <si>
    <r>
      <t xml:space="preserve">Контрольное событие программы Б.03.1.1 </t>
    </r>
    <r>
      <rPr>
        <sz val="10"/>
        <color rgb="FF000000"/>
        <rFont val="Times New Roman"/>
        <family val="1"/>
        <charset val="204"/>
      </rPr>
      <t>Средства на реализацию территориальной программы обязательного медицинского страхования Курской области в рамках базовой программы обязательного медицинского страхования перечислены</t>
    </r>
  </si>
  <si>
    <t>1004</t>
  </si>
  <si>
    <t>31.12.2022 г.</t>
  </si>
  <si>
    <r>
      <t xml:space="preserve">Мероприятие 2.01.2. </t>
    </r>
    <r>
      <rPr>
        <sz val="10"/>
        <color rgb="FF000000"/>
        <rFont val="Times New Roman"/>
        <family val="1"/>
        <charset val="204"/>
      </rPr>
      <t>Строительство здания  поликлиники для  ОБУЗ "Курской областной противотуберкулезный диспансер»</t>
    </r>
  </si>
  <si>
    <t>01 2 N2 10010</t>
  </si>
  <si>
    <r>
      <t xml:space="preserve">Мероприятие 3.01.2. </t>
    </r>
    <r>
      <rPr>
        <sz val="10"/>
        <color rgb="FF000000"/>
        <rFont val="Times New Roman"/>
        <family val="1"/>
        <charset val="204"/>
      </rPr>
      <t>Возмещение расходов, связанных с оказанием медицинской помощи на территории Курской области лицам, не застрахованным по обязательному медицинскому страхованию</t>
    </r>
  </si>
  <si>
    <r>
      <t xml:space="preserve">Контрольное событие программы 3.01.2.1. </t>
    </r>
    <r>
      <rPr>
        <sz val="10"/>
        <color rgb="FF000000"/>
        <rFont val="Times New Roman"/>
        <family val="1"/>
        <charset val="204"/>
      </rPr>
      <t>Расходы, связанные с оказанием медицинской помощи на территории Курской области лицам, не застрахованным по обязательному медицинскому страхованию, возмещены</t>
    </r>
  </si>
  <si>
    <t>Комитет здравоохранения Курской области / зам. председателя комитета  Е.В. Агаркова</t>
  </si>
  <si>
    <t xml:space="preserve">Комитет здравоохранения Курской области/ зам. председателя комитета  Е.В. Агаркова   </t>
  </si>
  <si>
    <t>9.3</t>
  </si>
  <si>
    <t>9.3.1</t>
  </si>
  <si>
    <t>№ _____</t>
  </si>
  <si>
    <t>Снижение смертности от инфаркта миокарда до 40,6 случаев на 100 тыс. населения и смертности от острого нарушения мозгового кровообращения до 89,5 на 100 тыс. населения к 2022 году</t>
  </si>
  <si>
    <t>01 1 N2 55860</t>
  </si>
  <si>
    <t>01 9 N1 55540</t>
  </si>
  <si>
    <t>01 1 N2 55861</t>
  </si>
  <si>
    <t>8.5.2</t>
  </si>
  <si>
    <r>
      <t xml:space="preserve">Мероприятие 8.05.2 </t>
    </r>
    <r>
      <rPr>
        <sz val="10"/>
        <color rgb="FF000000"/>
        <rFont val="Times New Roman"/>
        <family val="1"/>
        <charset val="204"/>
      </rPr>
      <t>Выделение средств на финансовое обеспечение формирования нормированного страхового запаса территориального фонда обязательного медицинского страхования</t>
    </r>
  </si>
  <si>
    <t>Финансовое обеспечение формирования нормированного страхового запаса территориального фонда обязательного медицинского страхования</t>
  </si>
  <si>
    <t>8.7</t>
  </si>
  <si>
    <t>8.7.1</t>
  </si>
  <si>
    <r>
      <t>Основное мероприятие 8.06.</t>
    </r>
    <r>
      <rPr>
        <sz val="10"/>
        <color rgb="FF000000"/>
        <rFont val="Times New Roman"/>
        <family val="1"/>
        <charset val="204"/>
      </rPr>
      <t xml:space="preserve">. Осуществление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 </t>
    </r>
  </si>
  <si>
    <r>
      <t xml:space="preserve">Мероприятие 8.06.1 </t>
    </r>
    <r>
      <rPr>
        <sz val="10"/>
        <color rgb="FF000000"/>
        <rFont val="Times New Roman"/>
        <family val="1"/>
        <charset val="204"/>
      </rPr>
      <t>Осуществление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  </r>
  </si>
  <si>
    <t xml:space="preserve">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 </t>
  </si>
  <si>
    <r>
      <t xml:space="preserve">Контрольное событие программы 8.06.1.1. </t>
    </r>
    <r>
      <rPr>
        <sz val="10"/>
        <color rgb="FF000000"/>
        <rFont val="Times New Roman"/>
        <family val="1"/>
        <charset val="204"/>
      </rPr>
      <t>Средства на осуществление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населения, перечислены</t>
    </r>
  </si>
  <si>
    <r>
      <t xml:space="preserve">Мероприятие 3.02.1. </t>
    </r>
    <r>
      <rPr>
        <sz val="10"/>
        <color rgb="FF000000"/>
        <rFont val="Times New Roman"/>
        <family val="1"/>
        <charset val="204"/>
      </rPr>
      <t>Обеспечение учреждений медицинскими препаратами и расходными материалами для скрининга на ВУИ, вирусные гепатиты В и С, обеспечение пренатальной (дородовой) диагностики врожденных пороков развития плода, закупка оборудования и расходных материалов для неонатального и аудилогического скринингов</t>
    </r>
  </si>
  <si>
    <r>
      <t xml:space="preserve">Контрольное событие программы 3.02.1.2. </t>
    </r>
    <r>
      <rPr>
        <sz val="10"/>
        <color rgb="FF000000"/>
        <rFont val="Times New Roman"/>
        <family val="1"/>
        <charset val="204"/>
      </rPr>
      <t>Субсидии из областного  бюджета областным бюджетным учреждениям, подведомственным комитету здравоохранения Курской области на иные цели, предоставлены</t>
    </r>
  </si>
  <si>
    <t>от ____ _______</t>
  </si>
  <si>
    <t xml:space="preserve">202___ г. </t>
  </si>
  <si>
    <t>01 8 05 52570</t>
  </si>
  <si>
    <t>01 8 06 52580</t>
  </si>
  <si>
    <t>31.12.2023 г.</t>
  </si>
  <si>
    <t>31.12.2023г.</t>
  </si>
  <si>
    <r>
      <t xml:space="preserve">Контрольное событие программы 2.06.1.1.  </t>
    </r>
    <r>
      <rPr>
        <sz val="10"/>
        <color rgb="FF000000"/>
        <rFont val="Times New Roman"/>
        <family val="1"/>
        <charset val="204"/>
      </rPr>
      <t>Субсидии  на финансовое обеспечение выполнения государственного задания медицинским организациям, оказывающих специализированную медицинскую помощь больным с прочими заболеваниями, предоставлены</t>
    </r>
  </si>
  <si>
    <r>
      <t xml:space="preserve">Контрольное событие программы 2.06.1.2. </t>
    </r>
    <r>
      <rPr>
        <sz val="10"/>
        <color rgb="FF000000"/>
        <rFont val="Times New Roman"/>
        <family val="1"/>
        <charset val="204"/>
      </rPr>
      <t>Основные средства в  учреждения, подведомственные комитету здравоохранения Курской области, оказывающих специализированную медицинскую помощь больным с прочими заболеваниями, приобретены</t>
    </r>
  </si>
  <si>
    <r>
      <t xml:space="preserve">Контрольное событие программы 2.06.1.3. </t>
    </r>
    <r>
      <rPr>
        <sz val="10"/>
        <color rgb="FF000000"/>
        <rFont val="Times New Roman"/>
        <family val="1"/>
        <charset val="204"/>
      </rPr>
      <t>Расходы, связанные с оказанием медицинской помощи на территории Курской области лицам, не застрахованным по обязательному медицинскому страхованию, возмещены</t>
    </r>
  </si>
  <si>
    <t>01 8 N7 51140</t>
  </si>
  <si>
    <t>01 8 N7 10010</t>
  </si>
  <si>
    <t>Комитет здравоохранения Курской области / зам. председателя           Е.В. Агаркова</t>
  </si>
  <si>
    <r>
      <t>Контрольное событие программы 8.01.1.2.</t>
    </r>
    <r>
      <rPr>
        <sz val="10"/>
        <color rgb="FF000000"/>
        <rFont val="Times New Roman"/>
        <family val="1"/>
        <charset val="204"/>
      </rPr>
      <t xml:space="preserve">  Выполнение целей, задач и показателей государственной программы в целом, в разрезе подпрограмм и основных мероприятий обеспечено</t>
    </r>
  </si>
  <si>
    <r>
      <t>Контрольное событие программы 3.02.1.1.</t>
    </r>
    <r>
      <rPr>
        <sz val="10"/>
        <color rgb="FF000000"/>
        <rFont val="Times New Roman"/>
        <family val="1"/>
        <charset val="204"/>
      </rPr>
      <t xml:space="preserve"> Медицинские организации препаратами и расходными материалами для скрининга на ВУИ,  вирусные гепатиты В и С, пренатальную (дородовую) диагностику врожденных пороков развития плода, неонатального и аудиологического скрининга, обеспечены</t>
    </r>
  </si>
  <si>
    <t>Региональный проект 1. P3 «Старшее поколение»</t>
  </si>
  <si>
    <r>
      <t xml:space="preserve">Мероприятие 1.H3.1. </t>
    </r>
    <r>
      <rPr>
        <sz val="10"/>
        <color theme="1"/>
        <rFont val="Times New Roman"/>
        <family val="1"/>
        <charset val="204"/>
      </rPr>
      <t>Приобретение вакцины для профилактики пневмококковой инфекции</t>
    </r>
  </si>
  <si>
    <r>
      <t xml:space="preserve">Контрольное событие программы 1.P3.1.1. </t>
    </r>
    <r>
      <rPr>
        <sz val="10"/>
        <color theme="1"/>
        <rFont val="Times New Roman"/>
        <family val="1"/>
        <charset val="204"/>
      </rPr>
      <t>Вакцина для профилактики пневмококковой инфекции приобретена</t>
    </r>
  </si>
  <si>
    <t>Региональный проект 1. N2 «Борьба с сердечно-сосудистыми заболеваниями»</t>
  </si>
  <si>
    <r>
      <t>Мероприятие 1.N2.1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Популяционная профилактика развития сердечно-сосудистых заболеваний и сердечно-сосудистых осложнений у пациентов высокого риска,</t>
    </r>
    <r>
      <rPr>
        <sz val="10"/>
        <color theme="1"/>
        <rFont val="Times New Roman"/>
        <family val="1"/>
        <charset val="204"/>
      </rPr>
      <t xml:space="preserve"> обеспечение качества оказания медицинской помощи лечения больных с сердечно-сосудистыми заболеваниями</t>
    </r>
  </si>
  <si>
    <r>
      <t xml:space="preserve">Контрольное событие программы 1.N2.1.1. </t>
    </r>
    <r>
      <rPr>
        <sz val="10"/>
        <color rgb="FF000000"/>
        <rFont val="Times New Roman"/>
        <family val="1"/>
        <charset val="204"/>
      </rPr>
      <t>Лекарственные препараты для лечения и профилактики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сердечно-сосудистых заболеваний и сердечно-сосудистых осложнений у пациентов высокого риска приобретены</t>
    </r>
  </si>
  <si>
    <t>Региональный проект 1.Р4 «Укрепление общественного здоровья»</t>
  </si>
  <si>
    <r>
      <t xml:space="preserve">Мероприятие 1.Р4.1. </t>
    </r>
    <r>
      <rPr>
        <sz val="10"/>
        <color theme="1"/>
        <rFont val="Times New Roman"/>
        <family val="1"/>
        <charset val="204"/>
      </rPr>
      <t>Организация центров общественного здоровья, проведение информационно-коммуникационной кампании по формированию приверженности здоровому образу жизни</t>
    </r>
  </si>
  <si>
    <r>
      <t>Контрольное событие программы 1.Р4.1.1</t>
    </r>
    <r>
      <rPr>
        <sz val="10"/>
        <color theme="1"/>
        <rFont val="Times New Roman"/>
        <family val="1"/>
        <charset val="204"/>
      </rPr>
      <t xml:space="preserve"> Центры общественного здоровья организованы,  информационно-коммуникационные кампании по формированию приверженности к здоровому образу жизни проведены</t>
    </r>
  </si>
  <si>
    <t>Региональный проект 2. N2 «Борьба с сердечно-сосудистыми заболеваниями»</t>
  </si>
  <si>
    <r>
      <t>Мероприятие 2.N2.1.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Популяционная профилактика развития сердечно-сосудистых заболеваний и сердечно-сосудистых осложнений у пациентов высокого риска,</t>
    </r>
    <r>
      <rPr>
        <sz val="10"/>
        <color theme="1"/>
        <rFont val="Times New Roman"/>
        <family val="1"/>
        <charset val="204"/>
      </rPr>
      <t xml:space="preserve"> обеспечение качества оказания медицинской помощи лечения больных с сердечно-сосудистыми заболеваниями</t>
    </r>
  </si>
  <si>
    <r>
      <t xml:space="preserve">Контрольное событие программы 2.N2.1.1. </t>
    </r>
    <r>
      <rPr>
        <sz val="10"/>
        <color rgb="FF000000"/>
        <rFont val="Times New Roman"/>
        <family val="1"/>
        <charset val="204"/>
      </rPr>
      <t>Медицинское оборудование для лечения и профилактики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сердечно-сосудистых заболеваний и сердечно-сосудистых осложнений у пациентов высокого риска приобретено</t>
    </r>
  </si>
  <si>
    <r>
      <t xml:space="preserve">Региональный проект 2.N3 </t>
    </r>
    <r>
      <rPr>
        <sz val="10"/>
        <color rgb="FF000000"/>
        <rFont val="Times New Roman"/>
        <family val="1"/>
        <charset val="204"/>
      </rPr>
      <t>«Борьба с онкологическими  заболеваниями»</t>
    </r>
  </si>
  <si>
    <r>
      <t>Мероприятие 2.N3.1.</t>
    </r>
    <r>
      <rPr>
        <sz val="10"/>
        <color theme="1"/>
        <rFont val="Times New Roman"/>
        <family val="1"/>
        <charset val="204"/>
      </rPr>
      <t xml:space="preserve"> Проведение информационно-коммуникационной кампании, направленной на раннее выявление онкологических заболеваний и повышение приверженности к лечению, финансовое обеспечение оказания медицинской помощи больным с онкологическими заболеваниями, переоснащение медицинских организаций, оказывающих помощь больным онкологическими заболеваниями</t>
    </r>
  </si>
  <si>
    <r>
      <t xml:space="preserve">Контрольное событие программы 2.N3.1.1. </t>
    </r>
    <r>
      <rPr>
        <sz val="10"/>
        <color theme="1"/>
        <rFont val="Times New Roman"/>
        <family val="1"/>
        <charset val="204"/>
      </rPr>
      <t>Переоснащение медицинских организаций, оказывающих помощь больным онкологическими заболеваниями, осуществлено</t>
    </r>
  </si>
  <si>
    <r>
      <t xml:space="preserve">Контрольное событие программы 2.N3.1.2. </t>
    </r>
    <r>
      <rPr>
        <sz val="10"/>
        <color rgb="FF000000"/>
        <rFont val="Times New Roman"/>
        <family val="1"/>
        <charset val="204"/>
      </rPr>
      <t>Стандарты  оказания медицинской помощи больным онкологическими  заболеваниями выполнены</t>
    </r>
  </si>
  <si>
    <t>Региональный проект 6. N5 «Обеспечение медицинских организаций системы здравоохранения квалифицированными кадрами»</t>
  </si>
  <si>
    <r>
      <t xml:space="preserve">Мероприятие 6.N5.1. </t>
    </r>
    <r>
      <rPr>
        <sz val="10"/>
        <color rgb="FF000000"/>
        <rFont val="Times New Roman"/>
        <family val="1"/>
        <charset val="204"/>
      </rPr>
      <t xml:space="preserve">Повышение квалификации медицинских работников на базе ОБПОУ СПО "Курский базовый медицинский колледж" </t>
    </r>
  </si>
  <si>
    <r>
      <t xml:space="preserve">Контрольное событие программы 6.N5.1.1. </t>
    </r>
    <r>
      <rPr>
        <sz val="10"/>
        <color rgb="FF000000"/>
        <rFont val="Times New Roman"/>
        <family val="1"/>
        <charset val="204"/>
      </rPr>
      <t>Субсидии из областного бюджета на финансовое обеспечение выполнения государственного задания для ОБОУ СПО "Курский базовый медицинский колледж" предоставлены</t>
    </r>
  </si>
  <si>
    <r>
      <t xml:space="preserve">Мероприятие 6.N5.2. </t>
    </r>
    <r>
      <rPr>
        <sz val="10"/>
        <color rgb="FF000000"/>
        <rFont val="Times New Roman"/>
        <family val="1"/>
        <charset val="204"/>
      </rPr>
      <t>Возмещение затрат на уплату процентов по кредитам и займам, полученным в российских кредитных организациях и ипотечных агентствах на приобретение и строительство жилья</t>
    </r>
  </si>
  <si>
    <r>
      <t xml:space="preserve">Контрольное событие программы 6.N5.2.1.  </t>
    </r>
    <r>
      <rPr>
        <sz val="10"/>
        <color rgb="FF000000"/>
        <rFont val="Times New Roman"/>
        <family val="1"/>
        <charset val="204"/>
      </rPr>
      <t>Затраты на уплату процентов по кредитам на приобретение и строительство жилья медицинским работникам возмещены</t>
    </r>
  </si>
  <si>
    <r>
      <t>Мероприятие 6.N5.3.</t>
    </r>
    <r>
      <rPr>
        <sz val="10"/>
        <color rgb="FF000000"/>
        <rFont val="Times New Roman"/>
        <family val="1"/>
        <charset val="204"/>
      </rPr>
      <t xml:space="preserve"> Социальная поддержка отдельным категориям граждан по оплате жилого помещения и коммунальных услуг</t>
    </r>
  </si>
  <si>
    <r>
      <t xml:space="preserve">Контрольное событие программы 6.N5.3.1. </t>
    </r>
    <r>
      <rPr>
        <sz val="10"/>
        <color rgb="FF000000"/>
        <rFont val="Times New Roman"/>
        <family val="1"/>
        <charset val="204"/>
      </rPr>
      <t xml:space="preserve">Компенсационные выплаты  медицинским работникам и членам их семей на оплату жилого помещения и коммунальных услуг осуществлены </t>
    </r>
  </si>
  <si>
    <r>
      <t>Мероприятие 6.N5.4.</t>
    </r>
    <r>
      <rPr>
        <sz val="10"/>
        <color rgb="FF000000"/>
        <rFont val="Times New Roman"/>
        <family val="1"/>
        <charset val="204"/>
      </rPr>
      <t xml:space="preserve"> Совершенствование планирования численности и структуры кадров работников здравоохранения</t>
    </r>
  </si>
  <si>
    <r>
      <t xml:space="preserve">Контрольное событие программы 6.N5.4.1. </t>
    </r>
    <r>
      <rPr>
        <sz val="10"/>
        <color rgb="FF000000"/>
        <rFont val="Times New Roman"/>
        <family val="1"/>
        <charset val="204"/>
      </rPr>
      <t>Единовременные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компенсационные выплаты осуществлены </t>
    </r>
  </si>
  <si>
    <t>Региональный проект 8.N7 «Созание единого цифрового контура в здравоохранении на основе единой государственной информационной системы здравоохранения (ЕГИСЗ)»</t>
  </si>
  <si>
    <r>
      <t xml:space="preserve">Мероприятие 8.N7.1 </t>
    </r>
    <r>
      <rPr>
        <sz val="10"/>
        <color theme="1"/>
        <rFont val="Times New Roman"/>
        <family val="1"/>
        <charset val="204"/>
      </rPr>
      <t>Трансформация процессов организации системы здравоохранения за счет автоматизированного информационного сопровождения, а также мониторинга и анализа использования ресурсов здравоохранения и оказания медицинской помощи пациентам</t>
    </r>
  </si>
  <si>
    <r>
      <t xml:space="preserve">Контрольное событие программы 8.N7.1.1. </t>
    </r>
    <r>
      <rPr>
        <sz val="10"/>
        <color theme="1"/>
        <rFont val="Times New Roman"/>
        <family val="1"/>
        <charset val="204"/>
      </rPr>
      <t>Трансформация процессов организации системы здравоохранения за счет автоматизированного информационного сопровождения, а также мониторинга и анализа использования ресурсов здравоохранения и оказания медицинской помощи пациентам осуществлена</t>
    </r>
  </si>
  <si>
    <t>Региональный проект 9.N1 «Развитие системы первичной медико-санитарной помощи»</t>
  </si>
  <si>
    <r>
      <t>Мероприятие 9.N1.1.</t>
    </r>
    <r>
      <rPr>
        <sz val="10"/>
        <color theme="1"/>
        <rFont val="Times New Roman"/>
        <family val="1"/>
        <charset val="204"/>
      </rPr>
      <t xml:space="preserve"> Заключение государственного контракта на закупку авиационных работ в целях оказания медицинской помощи</t>
    </r>
    <r>
      <rPr>
        <b/>
        <sz val="10"/>
        <color rgb="FF000000"/>
        <rFont val="Times New Roman"/>
        <family val="1"/>
        <charset val="204"/>
      </rPr>
      <t xml:space="preserve"> </t>
    </r>
  </si>
  <si>
    <r>
      <t xml:space="preserve">Контрольное событие программы 9.N1.1.1.  </t>
    </r>
    <r>
      <rPr>
        <sz val="10"/>
        <color theme="1"/>
        <rFont val="Times New Roman"/>
        <family val="1"/>
        <charset val="204"/>
      </rPr>
      <t>Государственный  контракт на закупку авиационных работ в целях оказания медицинской помощи заключен</t>
    </r>
  </si>
  <si>
    <t xml:space="preserve">Комитет здравоохранения Курской области / первый зам. председателя комитета  </t>
  </si>
  <si>
    <t xml:space="preserve">Комитет здравоохранения Курской области / первый заместитель председателя комитета  </t>
  </si>
  <si>
    <t xml:space="preserve">Комитет здравоохранения Курской области / первый заместитель председателя комитета   </t>
  </si>
  <si>
    <t xml:space="preserve">Комитет здравоохранения Курской области/ первый заместитель председателя комитета                  </t>
  </si>
  <si>
    <t xml:space="preserve">Комитет здравоохранения Курской области/ председатель комитета      </t>
  </si>
  <si>
    <t xml:space="preserve">Комитет здравоохранения Курской области/ председатель комитета    </t>
  </si>
  <si>
    <t>01 8 01 10040</t>
  </si>
  <si>
    <t>01 Б 03 56220</t>
  </si>
  <si>
    <t>01 Б 03 58410</t>
  </si>
  <si>
    <t>01 Б 03 58490</t>
  </si>
  <si>
    <t>01 1 04 12470</t>
  </si>
  <si>
    <t>2.7</t>
  </si>
  <si>
    <t>1.9</t>
  </si>
  <si>
    <t>1.9.1</t>
  </si>
  <si>
    <t>Подпрограмма 2. Совершенствование оказания специализированной, включая высокотехнологичную, медицинской помощи.</t>
  </si>
  <si>
    <t>01 8 02 R4230</t>
  </si>
  <si>
    <t>01 8 02 R6970</t>
  </si>
  <si>
    <t>01 Б 03 52310</t>
  </si>
  <si>
    <t>9.4</t>
  </si>
  <si>
    <t>9.4.1</t>
  </si>
  <si>
    <t>Региональный проект R3 "Безопасность дорожного  движения"</t>
  </si>
  <si>
    <t>01 9 R3 10010</t>
  </si>
  <si>
    <r>
      <t>Контрольное событие программы 1.R3.1.1</t>
    </r>
    <r>
      <rPr>
        <sz val="10"/>
        <color theme="1"/>
        <rFont val="Times New Roman"/>
        <family val="1"/>
        <charset val="204"/>
      </rPr>
      <t xml:space="preserve"> Автомобили скорой медицинской помощи приобретены</t>
    </r>
  </si>
  <si>
    <r>
      <t xml:space="preserve">Мероприятие 1.R3 </t>
    </r>
    <r>
      <rPr>
        <sz val="10"/>
        <color rgb="FF000000"/>
        <rFont val="Times New Roman"/>
        <family val="1"/>
        <charset val="204"/>
      </rPr>
      <t>Приобретение автомобилей скорой медицинской помощи</t>
    </r>
  </si>
  <si>
    <t>Повышение качества и доступности оказания экстренной медицинской помощи пострадавшим в дорожно-транспортных происшествиях</t>
  </si>
  <si>
    <t>2022 г.</t>
  </si>
  <si>
    <t>09.01.2022г.</t>
  </si>
  <si>
    <t>31.12.2022г., 31.12.2022 г., 31.12.2023 г.</t>
  </si>
  <si>
    <t>01.05.2022г.</t>
  </si>
  <si>
    <t>31.12.2022г.</t>
  </si>
  <si>
    <t xml:space="preserve"> 31.12.2022 г. </t>
  </si>
  <si>
    <t xml:space="preserve">09.01.2022г </t>
  </si>
  <si>
    <t>2022г.</t>
  </si>
  <si>
    <t>09.01.2022 г</t>
  </si>
  <si>
    <t>2024 г.</t>
  </si>
  <si>
    <t>31.12.2024 г.</t>
  </si>
  <si>
    <t>31.12.2022 г., 31.12.2023г., 31.12.2024 г.</t>
  </si>
  <si>
    <t>30.03.2022 г., 30.06.2022 г., 30.09.2022 г., 30.12.2022 г. 30.03.2023 г., 30.06.2023 г., 30.09.2023 г., 30.12.2023 г., 30.03.2024 г., 30.06.2024 г., 30.09.2024 г., 30.12.2024 г.</t>
  </si>
  <si>
    <t>30.06.2022 г., 30.09.2022 г., 30.12.2022 г., 30.06.2023 г., 30.09.2023 г., 30.12.2023 г., 30.06.2024 г., 30.09.2024 г., 30.12.2024 г.</t>
  </si>
  <si>
    <t>31.12.2024г.</t>
  </si>
  <si>
    <t>Детальный план-график реализации государственной программы Курской области «Развитие здравоохранения в Курской области» на текущий финансовый 2022 год и плановый период 2023 и 2024 годов</t>
  </si>
  <si>
    <t>01 1 04 12781</t>
  </si>
  <si>
    <r>
      <t>Контрольное событие программы 1.04.1.2.</t>
    </r>
    <r>
      <rPr>
        <sz val="10"/>
        <color rgb="FF000000"/>
        <rFont val="Times New Roman"/>
        <family val="1"/>
        <charset val="204"/>
      </rPr>
      <t xml:space="preserve">  Объекты здравоохранения государственной собственности Курской области введены в эксплуатацию</t>
    </r>
  </si>
  <si>
    <r>
      <t>Контрольное событие программы 1.04.1.3.</t>
    </r>
    <r>
      <rPr>
        <sz val="10"/>
        <color rgb="FF000000"/>
        <rFont val="Times New Roman"/>
        <family val="1"/>
        <charset val="204"/>
      </rPr>
      <t xml:space="preserve"> Капитальные вложения в приобретение объектов недвижимого имущества в государственную собственность Курской области осуществлены </t>
    </r>
  </si>
  <si>
    <t>Региональный проект Региональный проект N9 "Модернизация первичного звена здравоохранения "</t>
  </si>
  <si>
    <r>
      <t xml:space="preserve">Мероприятие 1.N9.1. </t>
    </r>
    <r>
      <rPr>
        <sz val="10"/>
        <color rgb="FF000000"/>
        <rFont val="Times New Roman"/>
        <family val="1"/>
        <charset val="204"/>
      </rPr>
      <t xml:space="preserve">Реализация мероприятий региональной программы "Модернизация первичного звена здравоохранения в Курской области"  </t>
    </r>
  </si>
  <si>
    <r>
      <t>Контрольное событие программы 1.N9.1.1.</t>
    </r>
    <r>
      <rPr>
        <sz val="10"/>
        <rFont val="Times New Roman"/>
        <family val="1"/>
        <charset val="204"/>
      </rPr>
      <t xml:space="preserve"> Основные средства для медицинских организаций, участвующих в реализации региональной программы модернизация первичного звена здравохранения, приобретены </t>
    </r>
  </si>
  <si>
    <r>
      <t>Контрольное событие программы 1.N9.1.2.</t>
    </r>
    <r>
      <rPr>
        <sz val="10"/>
        <rFont val="Times New Roman"/>
        <family val="1"/>
        <charset val="204"/>
      </rPr>
      <t xml:space="preserve"> Капитальный ремонт (в том числе разработка ПСД) в медицинских организациях, участвующих в реализации региональной программы модернизация первичного звена здравохранения, проведен </t>
    </r>
  </si>
  <si>
    <t>01 2 06 R2021</t>
  </si>
  <si>
    <t>01 2 06 12790</t>
  </si>
  <si>
    <r>
      <t xml:space="preserve">Контрольное событие программы 2.08.1.1.  </t>
    </r>
    <r>
      <rPr>
        <sz val="10"/>
        <color rgb="FF000000"/>
        <rFont val="Times New Roman"/>
        <family val="1"/>
        <charset val="204"/>
      </rPr>
      <t>Субсидии  на финансовое обеспечение выполнения государственного задания и иные цели  ОБУЗ "Курская областная станция переливания крови" предоставлены</t>
    </r>
  </si>
  <si>
    <t>Комитет здравоохранения Курской области / заместитель председателя  - начальник управления Горяйнова И.Л.</t>
  </si>
  <si>
    <t>Комитет здравоохранения Курской области/ заместитель председателя  - начальник управления Горяйнова И.Л.</t>
  </si>
  <si>
    <t>01 3 N4 52460</t>
  </si>
  <si>
    <t>01 3 N4 52461</t>
  </si>
  <si>
    <t>3.7</t>
  </si>
  <si>
    <t>3.7.1</t>
  </si>
  <si>
    <t>Региональный проект 3. N4 «Развитие детского здравоохранения, включая создание современной инфраструктуры оказания медицинской помощи детям»</t>
  </si>
  <si>
    <r>
      <t xml:space="preserve">Мероприятие 3.N4.1 </t>
    </r>
    <r>
      <rPr>
        <sz val="10"/>
        <color rgb="FF000000"/>
        <rFont val="Times New Roman"/>
        <family val="1"/>
        <charset val="204"/>
      </rPr>
      <t>Строительство многопрофильной областной детской клинической больницы 3 уровня в г. Курске</t>
    </r>
  </si>
  <si>
    <t>01 5 02 12470</t>
  </si>
  <si>
    <r>
      <t xml:space="preserve">Контрольное событие программы 5. 02.1.2. </t>
    </r>
    <r>
      <rPr>
        <sz val="10"/>
        <color rgb="FF000000"/>
        <rFont val="Times New Roman"/>
        <family val="1"/>
        <charset val="204"/>
      </rPr>
      <t>Объекты здравоохранения государственной собственности Курской области введены в эксплуатацию</t>
    </r>
  </si>
  <si>
    <t>Комитет строительства Курской области / председатель комитета Дубашевский А.В.</t>
  </si>
  <si>
    <t xml:space="preserve">Комитет здравоохранения Курской области / председатель комитета Е.В. Письменная   </t>
  </si>
  <si>
    <t xml:space="preserve">Комитет здравоохранения Курской области / председатель комитета Е.В. Письменная    </t>
  </si>
  <si>
    <t xml:space="preserve">Комитет здравоохранения Курской области / председатель комитета Е.В. Письменная      </t>
  </si>
  <si>
    <t xml:space="preserve">Комитет здравоохранения Курской области / председатель комитета Е.В. Письменная </t>
  </si>
  <si>
    <t xml:space="preserve">Комитет здравоохранения Курской области / председатель комитета Е.В. Письменная              Комитет строительства Курской области / председатель комитета Дубашевский А.В. </t>
  </si>
  <si>
    <t>10.01.2022 г., 10.01.2023 г., 10.01.2024 г.</t>
  </si>
  <si>
    <r>
      <t xml:space="preserve">Контрольное событие программы 3. N4.1.1. </t>
    </r>
    <r>
      <rPr>
        <sz val="10"/>
        <color rgb="FF000000"/>
        <rFont val="Times New Roman"/>
        <family val="1"/>
        <charset val="204"/>
      </rPr>
      <t>Бюджетные обязательства, предусмотренные на строительство многопрофильной областной детской больницы, выполнены</t>
    </r>
  </si>
  <si>
    <t>Комитет здравоохранения Курской области / первый зам. председателя комитета  Е.Е. Гориводский</t>
  </si>
  <si>
    <r>
      <t xml:space="preserve">Мероприятие 2.02.1. </t>
    </r>
    <r>
      <rPr>
        <sz val="10"/>
        <color rgb="FF000000"/>
        <rFont val="Times New Roman"/>
        <family val="1"/>
        <charset val="204"/>
      </rPr>
      <t>Обеспечение деятельности ОБУЗ "Курская областная многопрофильная клиническая больница"</t>
    </r>
  </si>
  <si>
    <r>
      <t xml:space="preserve">Контрольное событие программы 2.07.1.1. </t>
    </r>
    <r>
      <rPr>
        <sz val="10"/>
        <color rgb="FF000000"/>
        <rFont val="Times New Roman"/>
        <family val="1"/>
        <charset val="204"/>
      </rPr>
      <t xml:space="preserve"> Высокотехнологичная медицинская помощь населению Курской области в ОБУЗ "Курская областная многопрофильная клиническая больница", ОБУЗ «Курский областной клинический онкологический диспансер» и  ОБУЗ «Офтальмологическая клиническая больница – офтальмологический центр» оказана</t>
    </r>
  </si>
  <si>
    <t xml:space="preserve">Комитет здравоохранения Курской области / председатель комитета Е.В. Письменная                  </t>
  </si>
  <si>
    <t>Комитет здравоохранения Курской области / первый заместитель председателя комитета  Е.Е. Гориводский</t>
  </si>
  <si>
    <t>Комитет здравоохранения Курской области / зам. председателя комитета  В.В. Даниленко</t>
  </si>
  <si>
    <t>Комитет здравоохранения Курской области / зам. председателя                     Е.В. Агаркова</t>
  </si>
  <si>
    <t>Комитет здравоохранения Курской области / зам. председателя                    Е.В. Агаркова</t>
  </si>
  <si>
    <t xml:space="preserve">Комитет здравоохранения Курской области / председатель комитета Е.В. Письменная  </t>
  </si>
  <si>
    <t>Комитет здравоохранения Курской области / зам. председателя               Е.В. Агаркова</t>
  </si>
  <si>
    <t>10.01.2022г., 10.01.2023 г., 10.01.2024 г.</t>
  </si>
  <si>
    <r>
      <t xml:space="preserve">Контрольное событие программы 9.01.1.1. </t>
    </r>
    <r>
      <rPr>
        <sz val="10"/>
        <color rgb="FF000000"/>
        <rFont val="Times New Roman"/>
        <family val="1"/>
        <charset val="204"/>
      </rPr>
      <t>Субсидии  на реализацию мероприятий по оказанию скорой, в том числе скорой специализированной, медицинской помощи, медицинской эвакуации  ОБУЗ "Курская областная многопрофильная клиническая больница" и ОБУЗ "Курская городская станция скорой медицинской помощи", предоставлены</t>
    </r>
  </si>
  <si>
    <t>01 1 N9 53650</t>
  </si>
  <si>
    <t>01 1 N9 53651</t>
  </si>
  <si>
    <t>Достижение охвата граждан старше трудоспособного возраста из групп риска, проживающих в организациях социального обслуживания, вакцинацией против пневмококковой инфекции 95% к концу 2024года</t>
  </si>
  <si>
    <t>Достижение охвата граждан старше трудоспособного возраста из групп риска, проживающих в организациях социального обслуживания, вакцинацией против пневмококковой инфекции 95% к концу 2024 год</t>
  </si>
  <si>
    <t>Снижение смертности от болезней системы кровообращения до 490 случаев на 100 тыс. населения к 2024 году</t>
  </si>
  <si>
    <t>Снижение розничной продажи алкогольной продукции в Курской области на душу населения (в литрах) с 4,9 в 2017 году до 4,5 в 2024 году</t>
  </si>
  <si>
    <r>
      <t>Контрольное событие программы 1.N9.1.3.</t>
    </r>
    <r>
      <rPr>
        <sz val="10"/>
        <color rgb="FF000000"/>
        <rFont val="Times New Roman"/>
        <family val="1"/>
        <charset val="204"/>
      </rPr>
      <t xml:space="preserve">  Объекты здравоохранения государственной собственности Курской области введены в эксплуатацию</t>
    </r>
  </si>
  <si>
    <r>
      <t>Контрольное событие программы 2.01.1.2.</t>
    </r>
    <r>
      <rPr>
        <sz val="10"/>
        <color rgb="FF000000"/>
        <rFont val="Times New Roman"/>
        <family val="1"/>
        <charset val="204"/>
      </rPr>
      <t xml:space="preserve">  Объекты здравоохранения государственной собственности Курской области введены в эксплуатацию</t>
    </r>
  </si>
  <si>
    <r>
      <t xml:space="preserve">Контрольное событие программы 2.02.1.1  </t>
    </r>
    <r>
      <rPr>
        <sz val="10"/>
        <color rgb="FF000000"/>
        <rFont val="Times New Roman"/>
        <family val="1"/>
        <charset val="204"/>
      </rPr>
      <t>Субсидии из областного бюджета на реализацию мероприятий по выявлению, мониторингу и  лечению лиц, инфицированных вирусом иммунодефицита человека и гепатитами В и С, ОБУЗ "Курская областная многопрофильная клиническая больница" предоставлены</t>
    </r>
  </si>
  <si>
    <r>
      <t xml:space="preserve">Контрольное событие программы 2.06.2.1. </t>
    </r>
    <r>
      <rPr>
        <sz val="10"/>
        <color rgb="FF000000"/>
        <rFont val="Times New Roman"/>
        <family val="1"/>
        <charset val="204"/>
      </rPr>
      <t>Закупка диагностических средств для выявления, определения чувствительности микобактерии туберкулеза и мониторинга лечения лиц, больных туберкулезом с множественной лекарственной устойчивостью возбудителя, в соответствии с перечнем, утвержденным Министерством здравоохранения Российской Федерации, осуществлена</t>
    </r>
  </si>
  <si>
    <r>
      <t xml:space="preserve">Контрольное событие программы 2.06.2.2. </t>
    </r>
    <r>
      <rPr>
        <sz val="10"/>
        <color rgb="FF000000"/>
        <rFont val="Times New Roman"/>
        <family val="1"/>
        <charset val="204"/>
      </rPr>
      <t>Закупка диагностических средств для выявления и мониторинга лечения лиц, инфицированных вирусами иммунодефицита человека и гепатитов B и C, осуществлена</t>
    </r>
  </si>
  <si>
    <r>
      <t xml:space="preserve">Контрольное событие программы 2.06.2.3. </t>
    </r>
    <r>
      <rPr>
        <sz val="10"/>
        <color rgb="FF000000"/>
        <rFont val="Times New Roman"/>
        <family val="1"/>
        <charset val="204"/>
      </rPr>
      <t>Мероприятия по профилактике ВИЧ-инфекции и гепатитов B и C проведены</t>
    </r>
  </si>
  <si>
    <r>
      <t xml:space="preserve">Основное мероприятие 2.07. </t>
    </r>
    <r>
      <rPr>
        <sz val="10"/>
        <color rgb="FF000000"/>
        <rFont val="Times New Roman"/>
        <family val="1"/>
        <charset val="204"/>
      </rPr>
      <t>Развитие высокотехнологичной медицинской помощи в медицинских организациях Курской области</t>
    </r>
  </si>
  <si>
    <t>Снижение смертности от новообразований, в том числе от злокачественных, до 185,0 случаев на 100 тыс. населения в 2024 году</t>
  </si>
  <si>
    <t>Увеличение доли обследованных беременных женщин по новому алгоритму проведения комплексной пренатальной (дородовой) диагностики нарушений развития ребенка до 92,0% в 2024 году</t>
  </si>
  <si>
    <t>Увеличение доли женщин, принявших решение вынашивать беременность, от числа женщин, обратившихся в медицинские организации по поводу прерывания беременности, до 14,5%. Снижение количества абортов</t>
  </si>
  <si>
    <t>31.12.2022 31.12.2023 31.12.2024.</t>
  </si>
  <si>
    <t>10.01.2022 г., 10.01.2023г., 10.01.2024 г.</t>
  </si>
  <si>
    <r>
      <t xml:space="preserve">Контрольное событие программы 8.05.2.2. </t>
    </r>
    <r>
      <rPr>
        <sz val="10"/>
        <color rgb="FF000000"/>
        <rFont val="Times New Roman"/>
        <family val="1"/>
        <charset val="204"/>
      </rPr>
      <t>Средства на финансовое обеспечение формирования нормированного страхового запаса территориального фонда обязательного медицинского страхования, перечислены</t>
    </r>
  </si>
  <si>
    <r>
      <t xml:space="preserve">Контрольное событие программы 8.05.2.1. </t>
    </r>
    <r>
      <rPr>
        <sz val="10"/>
        <color rgb="FF000000"/>
        <rFont val="Times New Roman"/>
        <family val="1"/>
        <charset val="204"/>
      </rPr>
      <t>Средства на финансовое обеспечение мероприятий по организации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дополнительного профессионального образования медицинских работников по программам повышения квалификации, а также по приобретению и проведению ремонта медицинского оборудования, перечислены</t>
    </r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</si>
</sst>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00_р_."/>
  </numFmts>
  <fonts count="16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22272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3">
    <xf numFmtId="0" fontId="0" fillId="0" borderId="0"/>
    <xf numFmtId="4" fontId="7" fillId="0" borderId="6">
      <alignment horizontal="right" vertical="top" shrinkToFit="1"/>
    </xf>
    <xf numFmtId="4" fontId="7" fillId="0" borderId="6">
      <alignment horizontal="right" vertical="top" shrinkToFit="1"/>
    </xf>
  </cellStyleXfs>
  <cellXfs count="100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11" fillId="4" borderId="5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1" fillId="3" borderId="5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3">
    <cellStyle name="ex78" xfId="1"/>
    <cellStyle name="ex83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87"/>
  <sheetViews>
    <sheetView tabSelected="1" view="pageBreakPreview" topLeftCell="A249" zoomScale="87" zoomScaleNormal="96" zoomScaleSheetLayoutView="87" workbookViewId="0">
      <selection activeCell="G255" sqref="G255"/>
    </sheetView>
  </sheetViews>
  <sheetFormatPr defaultRowHeight="12.75"/>
  <cols>
    <col min="1" max="1" width="7.7109375" style="17" customWidth="1"/>
    <col min="2" max="2" width="63.5703125" style="2" customWidth="1"/>
    <col min="3" max="3" width="9.140625" style="2"/>
    <col min="4" max="4" width="21.140625" style="2" customWidth="1"/>
    <col min="5" max="5" width="44.140625" style="2" customWidth="1"/>
    <col min="6" max="6" width="12" style="2" customWidth="1"/>
    <col min="7" max="7" width="13.5703125" style="2" customWidth="1"/>
    <col min="8" max="8" width="5.7109375" style="2" customWidth="1"/>
    <col min="9" max="9" width="6" style="17" customWidth="1"/>
    <col min="10" max="10" width="13.85546875" style="2" bestFit="1" customWidth="1"/>
    <col min="11" max="11" width="4.28515625" style="2" customWidth="1"/>
    <col min="12" max="12" width="13.85546875" style="2" customWidth="1"/>
    <col min="13" max="13" width="13.140625" style="2" customWidth="1"/>
    <col min="14" max="14" width="13.5703125" style="2" customWidth="1"/>
    <col min="15" max="17" width="13.140625" style="2" bestFit="1" customWidth="1"/>
    <col min="18" max="16384" width="9.140625" style="2"/>
  </cols>
  <sheetData>
    <row r="1" spans="1:17">
      <c r="L1" s="47"/>
      <c r="M1" s="47" t="s">
        <v>337</v>
      </c>
      <c r="N1" s="47"/>
    </row>
    <row r="2" spans="1:17" ht="15" customHeight="1">
      <c r="L2" s="94" t="s">
        <v>338</v>
      </c>
      <c r="M2" s="94"/>
      <c r="N2" s="94"/>
    </row>
    <row r="3" spans="1:17">
      <c r="L3" s="94" t="s">
        <v>339</v>
      </c>
      <c r="M3" s="94"/>
      <c r="N3" s="94"/>
    </row>
    <row r="4" spans="1:17">
      <c r="L4" s="47" t="s">
        <v>376</v>
      </c>
      <c r="M4" s="47" t="s">
        <v>377</v>
      </c>
      <c r="N4" s="47" t="s">
        <v>360</v>
      </c>
    </row>
    <row r="5" spans="1:17">
      <c r="L5" s="30"/>
      <c r="M5" s="30"/>
      <c r="N5" s="30"/>
    </row>
    <row r="6" spans="1:17">
      <c r="A6" s="95" t="s">
        <v>461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1:17">
      <c r="L7" s="29"/>
      <c r="M7" s="29"/>
      <c r="N7" s="18"/>
    </row>
    <row r="8" spans="1:17">
      <c r="A8" s="83" t="s">
        <v>0</v>
      </c>
      <c r="B8" s="74" t="s">
        <v>1</v>
      </c>
      <c r="C8" s="91" t="s">
        <v>2</v>
      </c>
      <c r="D8" s="74" t="s">
        <v>3</v>
      </c>
      <c r="E8" s="74" t="s">
        <v>4</v>
      </c>
      <c r="F8" s="74" t="s">
        <v>5</v>
      </c>
      <c r="G8" s="74" t="s">
        <v>6</v>
      </c>
      <c r="H8" s="74" t="s">
        <v>7</v>
      </c>
      <c r="I8" s="74"/>
      <c r="J8" s="74"/>
      <c r="K8" s="74"/>
      <c r="L8" s="74" t="s">
        <v>8</v>
      </c>
      <c r="M8" s="74"/>
      <c r="N8" s="74"/>
    </row>
    <row r="9" spans="1:17" ht="32.25" customHeight="1">
      <c r="A9" s="83"/>
      <c r="B9" s="74"/>
      <c r="C9" s="91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</row>
    <row r="10" spans="1:17" ht="45" customHeight="1">
      <c r="A10" s="83"/>
      <c r="B10" s="74"/>
      <c r="C10" s="91"/>
      <c r="D10" s="74"/>
      <c r="E10" s="74"/>
      <c r="F10" s="74"/>
      <c r="G10" s="74"/>
      <c r="H10" s="46" t="s">
        <v>9</v>
      </c>
      <c r="I10" s="49" t="s">
        <v>10</v>
      </c>
      <c r="J10" s="46" t="s">
        <v>11</v>
      </c>
      <c r="K10" s="46" t="s">
        <v>12</v>
      </c>
      <c r="L10" s="46">
        <v>2022</v>
      </c>
      <c r="M10" s="46">
        <v>2023</v>
      </c>
      <c r="N10" s="46">
        <v>2024</v>
      </c>
      <c r="O10" s="18"/>
      <c r="P10" s="18"/>
      <c r="Q10" s="18"/>
    </row>
    <row r="11" spans="1:17">
      <c r="A11" s="43">
        <v>1</v>
      </c>
      <c r="B11" s="46">
        <v>2</v>
      </c>
      <c r="C11" s="46">
        <v>3</v>
      </c>
      <c r="D11" s="46">
        <v>4</v>
      </c>
      <c r="E11" s="46">
        <v>5</v>
      </c>
      <c r="F11" s="46">
        <v>6</v>
      </c>
      <c r="G11" s="59">
        <v>7</v>
      </c>
      <c r="H11" s="74">
        <v>8</v>
      </c>
      <c r="I11" s="74"/>
      <c r="J11" s="74"/>
      <c r="K11" s="74"/>
      <c r="L11" s="46">
        <v>9</v>
      </c>
      <c r="M11" s="46">
        <v>10</v>
      </c>
      <c r="N11" s="46">
        <v>11</v>
      </c>
    </row>
    <row r="12" spans="1:17" ht="32.25" customHeight="1">
      <c r="A12" s="43"/>
      <c r="B12" s="44" t="s">
        <v>13</v>
      </c>
      <c r="C12" s="46" t="s">
        <v>14</v>
      </c>
      <c r="D12" s="46" t="s">
        <v>15</v>
      </c>
      <c r="E12" s="46" t="s">
        <v>15</v>
      </c>
      <c r="F12" s="46" t="s">
        <v>15</v>
      </c>
      <c r="G12" s="59" t="s">
        <v>15</v>
      </c>
      <c r="H12" s="46" t="s">
        <v>15</v>
      </c>
      <c r="I12" s="49" t="s">
        <v>15</v>
      </c>
      <c r="J12" s="46" t="s">
        <v>15</v>
      </c>
      <c r="K12" s="46" t="s">
        <v>15</v>
      </c>
      <c r="L12" s="48">
        <f>L13+L59+L116+L174+L156+L188+L200+L246+L263</f>
        <v>30667672.255999997</v>
      </c>
      <c r="M12" s="48">
        <f>M13+M59+M116+M174+M156+M188+M200+M246+M263</f>
        <v>30710631.038999997</v>
      </c>
      <c r="N12" s="48">
        <f>N13+N59+N116+N174+N156+N188+N200+N246+N263</f>
        <v>33727940.490999997</v>
      </c>
    </row>
    <row r="13" spans="1:17" ht="67.5" customHeight="1">
      <c r="A13" s="43">
        <v>1</v>
      </c>
      <c r="B13" s="44" t="s">
        <v>177</v>
      </c>
      <c r="C13" s="46" t="s">
        <v>14</v>
      </c>
      <c r="D13" s="53" t="s">
        <v>483</v>
      </c>
      <c r="E13" s="46" t="s">
        <v>15</v>
      </c>
      <c r="F13" s="46" t="s">
        <v>446</v>
      </c>
      <c r="G13" s="59" t="s">
        <v>455</v>
      </c>
      <c r="H13" s="46" t="s">
        <v>15</v>
      </c>
      <c r="I13" s="49" t="s">
        <v>15</v>
      </c>
      <c r="J13" s="46" t="s">
        <v>15</v>
      </c>
      <c r="K13" s="46" t="s">
        <v>15</v>
      </c>
      <c r="L13" s="48">
        <f>L14+L18+L25+L32+L40+L43+L47+L50</f>
        <v>3919608.4539999994</v>
      </c>
      <c r="M13" s="48">
        <f>M14+M18+M25+M32+M40+M43+M47+M50</f>
        <v>2698241.5239999997</v>
      </c>
      <c r="N13" s="48">
        <f>N14+N18+N25+N32+N40+N43+N47+N50</f>
        <v>2829678.1450000005</v>
      </c>
      <c r="O13" s="18"/>
      <c r="P13" s="18"/>
      <c r="Q13" s="18"/>
    </row>
    <row r="14" spans="1:17" ht="66" customHeight="1">
      <c r="A14" s="43" t="s">
        <v>126</v>
      </c>
      <c r="B14" s="44" t="s">
        <v>178</v>
      </c>
      <c r="C14" s="46" t="s">
        <v>14</v>
      </c>
      <c r="D14" s="53" t="s">
        <v>483</v>
      </c>
      <c r="E14" s="46" t="s">
        <v>16</v>
      </c>
      <c r="F14" s="46" t="s">
        <v>447</v>
      </c>
      <c r="G14" s="59" t="s">
        <v>456</v>
      </c>
      <c r="H14" s="46" t="s">
        <v>15</v>
      </c>
      <c r="I14" s="49" t="s">
        <v>15</v>
      </c>
      <c r="J14" s="46" t="s">
        <v>15</v>
      </c>
      <c r="K14" s="46" t="s">
        <v>15</v>
      </c>
      <c r="L14" s="48">
        <f>L15</f>
        <v>28259.539000000001</v>
      </c>
      <c r="M14" s="48">
        <f t="shared" ref="M14:N14" si="0">M15</f>
        <v>28191.691999999999</v>
      </c>
      <c r="N14" s="48">
        <f t="shared" si="0"/>
        <v>28465.116999999998</v>
      </c>
      <c r="O14" s="18"/>
      <c r="P14" s="18"/>
      <c r="Q14" s="18"/>
    </row>
    <row r="15" spans="1:17" ht="68.25" customHeight="1">
      <c r="A15" s="43" t="s">
        <v>142</v>
      </c>
      <c r="B15" s="44" t="s">
        <v>179</v>
      </c>
      <c r="C15" s="46" t="s">
        <v>14</v>
      </c>
      <c r="D15" s="53" t="s">
        <v>484</v>
      </c>
      <c r="E15" s="46" t="s">
        <v>16</v>
      </c>
      <c r="F15" s="46" t="s">
        <v>447</v>
      </c>
      <c r="G15" s="59" t="s">
        <v>456</v>
      </c>
      <c r="H15" s="46">
        <v>804</v>
      </c>
      <c r="I15" s="49" t="s">
        <v>127</v>
      </c>
      <c r="J15" s="46" t="s">
        <v>17</v>
      </c>
      <c r="K15" s="46">
        <v>600</v>
      </c>
      <c r="L15" s="4">
        <v>28259.539000000001</v>
      </c>
      <c r="M15" s="4">
        <v>28191.691999999999</v>
      </c>
      <c r="N15" s="4">
        <v>28465.116999999998</v>
      </c>
    </row>
    <row r="16" spans="1:17" ht="66.75" customHeight="1">
      <c r="A16" s="43"/>
      <c r="B16" s="44" t="s">
        <v>180</v>
      </c>
      <c r="C16" s="46" t="s">
        <v>18</v>
      </c>
      <c r="D16" s="46" t="s">
        <v>356</v>
      </c>
      <c r="E16" s="45" t="s">
        <v>15</v>
      </c>
      <c r="F16" s="46" t="s">
        <v>15</v>
      </c>
      <c r="G16" s="59" t="s">
        <v>457</v>
      </c>
      <c r="H16" s="46" t="s">
        <v>15</v>
      </c>
      <c r="I16" s="49" t="s">
        <v>15</v>
      </c>
      <c r="J16" s="46" t="s">
        <v>15</v>
      </c>
      <c r="K16" s="46" t="s">
        <v>15</v>
      </c>
      <c r="L16" s="1" t="s">
        <v>15</v>
      </c>
      <c r="M16" s="1" t="s">
        <v>15</v>
      </c>
      <c r="N16" s="1" t="s">
        <v>15</v>
      </c>
    </row>
    <row r="17" spans="1:17" ht="159" customHeight="1">
      <c r="A17" s="43"/>
      <c r="B17" s="44" t="s">
        <v>181</v>
      </c>
      <c r="C17" s="46" t="s">
        <v>18</v>
      </c>
      <c r="D17" s="46" t="s">
        <v>356</v>
      </c>
      <c r="E17" s="45" t="s">
        <v>15</v>
      </c>
      <c r="F17" s="46" t="s">
        <v>15</v>
      </c>
      <c r="G17" s="59" t="s">
        <v>458</v>
      </c>
      <c r="H17" s="46" t="s">
        <v>15</v>
      </c>
      <c r="I17" s="49" t="s">
        <v>15</v>
      </c>
      <c r="J17" s="46" t="s">
        <v>15</v>
      </c>
      <c r="K17" s="46" t="s">
        <v>15</v>
      </c>
      <c r="L17" s="1" t="s">
        <v>15</v>
      </c>
      <c r="M17" s="1" t="s">
        <v>15</v>
      </c>
      <c r="N17" s="1" t="s">
        <v>15</v>
      </c>
    </row>
    <row r="18" spans="1:17" ht="65.25" customHeight="1">
      <c r="A18" s="43" t="s">
        <v>143</v>
      </c>
      <c r="B18" s="44" t="s">
        <v>182</v>
      </c>
      <c r="C18" s="46" t="s">
        <v>14</v>
      </c>
      <c r="D18" s="53" t="s">
        <v>483</v>
      </c>
      <c r="E18" s="46" t="s">
        <v>19</v>
      </c>
      <c r="F18" s="46" t="s">
        <v>447</v>
      </c>
      <c r="G18" s="59" t="s">
        <v>456</v>
      </c>
      <c r="H18" s="46" t="s">
        <v>15</v>
      </c>
      <c r="I18" s="49" t="s">
        <v>15</v>
      </c>
      <c r="J18" s="46" t="s">
        <v>15</v>
      </c>
      <c r="K18" s="46" t="s">
        <v>15</v>
      </c>
      <c r="L18" s="48">
        <f>L19+L20</f>
        <v>92514.703999999998</v>
      </c>
      <c r="M18" s="48">
        <f t="shared" ref="M18:N18" si="1">M19+M20</f>
        <v>92514.703999999998</v>
      </c>
      <c r="N18" s="48">
        <f t="shared" si="1"/>
        <v>92514.703999999998</v>
      </c>
    </row>
    <row r="19" spans="1:17" ht="71.25" customHeight="1">
      <c r="A19" s="43" t="s">
        <v>145</v>
      </c>
      <c r="B19" s="44" t="s">
        <v>183</v>
      </c>
      <c r="C19" s="46" t="s">
        <v>14</v>
      </c>
      <c r="D19" s="53" t="s">
        <v>485</v>
      </c>
      <c r="E19" s="46" t="s">
        <v>19</v>
      </c>
      <c r="F19" s="46" t="s">
        <v>447</v>
      </c>
      <c r="G19" s="59" t="s">
        <v>456</v>
      </c>
      <c r="H19" s="46">
        <v>804</v>
      </c>
      <c r="I19" s="49" t="s">
        <v>128</v>
      </c>
      <c r="J19" s="46" t="s">
        <v>20</v>
      </c>
      <c r="K19" s="46">
        <v>200</v>
      </c>
      <c r="L19" s="1">
        <v>86382.411999999997</v>
      </c>
      <c r="M19" s="1">
        <v>86382.411999999997</v>
      </c>
      <c r="N19" s="1">
        <v>86382.411999999997</v>
      </c>
    </row>
    <row r="20" spans="1:17" ht="65.25" customHeight="1">
      <c r="A20" s="43" t="s">
        <v>144</v>
      </c>
      <c r="B20" s="44" t="s">
        <v>184</v>
      </c>
      <c r="C20" s="46" t="s">
        <v>14</v>
      </c>
      <c r="D20" s="53" t="s">
        <v>485</v>
      </c>
      <c r="E20" s="46" t="s">
        <v>19</v>
      </c>
      <c r="F20" s="46" t="s">
        <v>447</v>
      </c>
      <c r="G20" s="59" t="s">
        <v>380</v>
      </c>
      <c r="H20" s="46">
        <v>804</v>
      </c>
      <c r="I20" s="49" t="s">
        <v>127</v>
      </c>
      <c r="J20" s="46" t="s">
        <v>21</v>
      </c>
      <c r="K20" s="46">
        <v>600</v>
      </c>
      <c r="L20" s="1">
        <v>6132.2920000000004</v>
      </c>
      <c r="M20" s="1">
        <v>6132.2920000000004</v>
      </c>
      <c r="N20" s="1">
        <v>6132.2920000000004</v>
      </c>
    </row>
    <row r="21" spans="1:17" ht="116.25" customHeight="1">
      <c r="A21" s="43"/>
      <c r="B21" s="44" t="s">
        <v>185</v>
      </c>
      <c r="C21" s="46" t="s">
        <v>18</v>
      </c>
      <c r="D21" s="46" t="s">
        <v>356</v>
      </c>
      <c r="E21" s="46" t="s">
        <v>15</v>
      </c>
      <c r="F21" s="46" t="s">
        <v>15</v>
      </c>
      <c r="G21" s="59" t="s">
        <v>459</v>
      </c>
      <c r="H21" s="46" t="s">
        <v>15</v>
      </c>
      <c r="I21" s="49" t="s">
        <v>15</v>
      </c>
      <c r="J21" s="46" t="s">
        <v>15</v>
      </c>
      <c r="K21" s="46" t="s">
        <v>15</v>
      </c>
      <c r="L21" s="1" t="s">
        <v>15</v>
      </c>
      <c r="M21" s="1" t="s">
        <v>15</v>
      </c>
      <c r="N21" s="1" t="s">
        <v>15</v>
      </c>
    </row>
    <row r="22" spans="1:17" ht="122.25" customHeight="1">
      <c r="A22" s="43"/>
      <c r="B22" s="44" t="s">
        <v>186</v>
      </c>
      <c r="C22" s="46" t="s">
        <v>18</v>
      </c>
      <c r="D22" s="46" t="s">
        <v>356</v>
      </c>
      <c r="E22" s="46" t="s">
        <v>15</v>
      </c>
      <c r="F22" s="46" t="s">
        <v>15</v>
      </c>
      <c r="G22" s="59" t="s">
        <v>459</v>
      </c>
      <c r="H22" s="46" t="s">
        <v>15</v>
      </c>
      <c r="I22" s="49" t="s">
        <v>15</v>
      </c>
      <c r="J22" s="46" t="s">
        <v>15</v>
      </c>
      <c r="K22" s="46" t="s">
        <v>15</v>
      </c>
      <c r="L22" s="1" t="s">
        <v>15</v>
      </c>
      <c r="M22" s="1" t="s">
        <v>15</v>
      </c>
      <c r="N22" s="1" t="s">
        <v>15</v>
      </c>
    </row>
    <row r="23" spans="1:17" hidden="1">
      <c r="A23" s="43"/>
      <c r="B23" s="44"/>
      <c r="C23" s="46"/>
      <c r="D23" s="46"/>
      <c r="E23" s="46"/>
      <c r="F23" s="46"/>
      <c r="G23" s="59"/>
      <c r="H23" s="46"/>
      <c r="I23" s="49"/>
      <c r="J23" s="46"/>
      <c r="K23" s="46"/>
      <c r="L23" s="48"/>
      <c r="M23" s="48"/>
      <c r="N23" s="48"/>
    </row>
    <row r="24" spans="1:17" hidden="1">
      <c r="A24" s="43"/>
      <c r="B24" s="44"/>
      <c r="C24" s="46"/>
      <c r="D24" s="46"/>
      <c r="E24" s="46"/>
      <c r="F24" s="46"/>
      <c r="G24" s="59"/>
      <c r="H24" s="46"/>
      <c r="I24" s="49"/>
      <c r="J24" s="46"/>
      <c r="K24" s="46"/>
      <c r="L24" s="1"/>
      <c r="M24" s="1"/>
      <c r="N24" s="1"/>
    </row>
    <row r="25" spans="1:17" ht="104.25" customHeight="1">
      <c r="A25" s="43" t="s">
        <v>146</v>
      </c>
      <c r="B25" s="44" t="s">
        <v>187</v>
      </c>
      <c r="C25" s="46" t="s">
        <v>14</v>
      </c>
      <c r="D25" s="53" t="s">
        <v>483</v>
      </c>
      <c r="E25" s="46" t="s">
        <v>22</v>
      </c>
      <c r="F25" s="46" t="s">
        <v>447</v>
      </c>
      <c r="G25" s="59" t="s">
        <v>456</v>
      </c>
      <c r="H25" s="46" t="s">
        <v>15</v>
      </c>
      <c r="I25" s="49" t="s">
        <v>15</v>
      </c>
      <c r="J25" s="46" t="s">
        <v>15</v>
      </c>
      <c r="K25" s="46" t="s">
        <v>15</v>
      </c>
      <c r="L25" s="48">
        <f>L26+L27+L28</f>
        <v>1113682.9819999998</v>
      </c>
      <c r="M25" s="48">
        <f t="shared" ref="M25:N25" si="2">M26+M27+M28</f>
        <v>485331.08199999999</v>
      </c>
      <c r="N25" s="48">
        <f t="shared" si="2"/>
        <v>486177.05699999997</v>
      </c>
      <c r="Q25" s="18"/>
    </row>
    <row r="26" spans="1:17" ht="25.5" customHeight="1">
      <c r="A26" s="81" t="s">
        <v>147</v>
      </c>
      <c r="B26" s="75" t="s">
        <v>188</v>
      </c>
      <c r="C26" s="68" t="s">
        <v>14</v>
      </c>
      <c r="D26" s="68" t="s">
        <v>487</v>
      </c>
      <c r="E26" s="68" t="s">
        <v>23</v>
      </c>
      <c r="F26" s="68" t="s">
        <v>447</v>
      </c>
      <c r="G26" s="68" t="s">
        <v>456</v>
      </c>
      <c r="H26" s="46">
        <v>804</v>
      </c>
      <c r="I26" s="49" t="s">
        <v>128</v>
      </c>
      <c r="J26" s="46" t="s">
        <v>24</v>
      </c>
      <c r="K26" s="46">
        <v>600</v>
      </c>
      <c r="L26" s="1">
        <v>585766.24899999995</v>
      </c>
      <c r="M26" s="1">
        <v>485331.08199999999</v>
      </c>
      <c r="N26" s="1">
        <v>486177.05699999997</v>
      </c>
      <c r="O26" s="18"/>
    </row>
    <row r="27" spans="1:17" ht="43.5" customHeight="1">
      <c r="A27" s="82"/>
      <c r="B27" s="76"/>
      <c r="C27" s="69"/>
      <c r="D27" s="69"/>
      <c r="E27" s="69"/>
      <c r="F27" s="69"/>
      <c r="G27" s="69"/>
      <c r="H27" s="46">
        <v>804</v>
      </c>
      <c r="I27" s="49" t="s">
        <v>128</v>
      </c>
      <c r="J27" s="46" t="s">
        <v>462</v>
      </c>
      <c r="K27" s="46">
        <v>600</v>
      </c>
      <c r="L27" s="1">
        <v>452123</v>
      </c>
      <c r="M27" s="1">
        <v>0</v>
      </c>
      <c r="N27" s="1">
        <v>0</v>
      </c>
      <c r="O27" s="18"/>
    </row>
    <row r="28" spans="1:17" ht="52.5" customHeight="1">
      <c r="A28" s="85"/>
      <c r="B28" s="77"/>
      <c r="C28" s="70"/>
      <c r="D28" s="70"/>
      <c r="E28" s="70"/>
      <c r="F28" s="70"/>
      <c r="G28" s="70"/>
      <c r="H28" s="46">
        <v>808</v>
      </c>
      <c r="I28" s="49" t="s">
        <v>128</v>
      </c>
      <c r="J28" s="46" t="s">
        <v>431</v>
      </c>
      <c r="K28" s="46">
        <v>400</v>
      </c>
      <c r="L28" s="1">
        <v>75793.732999999993</v>
      </c>
      <c r="M28" s="1">
        <v>0</v>
      </c>
      <c r="N28" s="1">
        <v>0</v>
      </c>
      <c r="O28" s="18"/>
    </row>
    <row r="29" spans="1:17" ht="157.5" customHeight="1">
      <c r="A29" s="13"/>
      <c r="B29" s="44" t="s">
        <v>189</v>
      </c>
      <c r="C29" s="46" t="s">
        <v>18</v>
      </c>
      <c r="D29" s="46" t="s">
        <v>356</v>
      </c>
      <c r="E29" s="46" t="s">
        <v>15</v>
      </c>
      <c r="F29" s="46" t="s">
        <v>15</v>
      </c>
      <c r="G29" s="59" t="s">
        <v>458</v>
      </c>
      <c r="H29" s="46" t="s">
        <v>15</v>
      </c>
      <c r="I29" s="49" t="s">
        <v>15</v>
      </c>
      <c r="J29" s="46" t="s">
        <v>15</v>
      </c>
      <c r="K29" s="46" t="s">
        <v>15</v>
      </c>
      <c r="L29" s="1" t="s">
        <v>15</v>
      </c>
      <c r="M29" s="1" t="s">
        <v>15</v>
      </c>
      <c r="N29" s="1" t="s">
        <v>15</v>
      </c>
    </row>
    <row r="30" spans="1:17" ht="62.25" customHeight="1">
      <c r="A30" s="52"/>
      <c r="B30" s="54" t="s">
        <v>463</v>
      </c>
      <c r="C30" s="53"/>
      <c r="D30" s="53" t="s">
        <v>482</v>
      </c>
      <c r="E30" s="53" t="s">
        <v>15</v>
      </c>
      <c r="F30" s="53" t="s">
        <v>15</v>
      </c>
      <c r="G30" s="59" t="s">
        <v>351</v>
      </c>
      <c r="H30" s="53" t="s">
        <v>15</v>
      </c>
      <c r="I30" s="56" t="s">
        <v>15</v>
      </c>
      <c r="J30" s="53" t="s">
        <v>15</v>
      </c>
      <c r="K30" s="53" t="s">
        <v>15</v>
      </c>
      <c r="L30" s="1" t="s">
        <v>15</v>
      </c>
      <c r="M30" s="1" t="s">
        <v>15</v>
      </c>
      <c r="N30" s="1" t="s">
        <v>15</v>
      </c>
    </row>
    <row r="31" spans="1:17" ht="69.75" customHeight="1">
      <c r="A31" s="52"/>
      <c r="B31" s="54" t="s">
        <v>464</v>
      </c>
      <c r="C31" s="46"/>
      <c r="D31" s="46" t="s">
        <v>356</v>
      </c>
      <c r="E31" s="46" t="s">
        <v>15</v>
      </c>
      <c r="F31" s="46" t="s">
        <v>15</v>
      </c>
      <c r="G31" s="59" t="s">
        <v>351</v>
      </c>
      <c r="H31" s="46" t="s">
        <v>15</v>
      </c>
      <c r="I31" s="49" t="s">
        <v>15</v>
      </c>
      <c r="J31" s="46" t="s">
        <v>15</v>
      </c>
      <c r="K31" s="46" t="s">
        <v>15</v>
      </c>
      <c r="L31" s="1" t="s">
        <v>15</v>
      </c>
      <c r="M31" s="1" t="s">
        <v>15</v>
      </c>
      <c r="N31" s="1" t="s">
        <v>15</v>
      </c>
    </row>
    <row r="32" spans="1:17" ht="66" customHeight="1">
      <c r="A32" s="43" t="s">
        <v>148</v>
      </c>
      <c r="B32" s="44" t="s">
        <v>190</v>
      </c>
      <c r="C32" s="46" t="s">
        <v>14</v>
      </c>
      <c r="D32" s="53" t="s">
        <v>485</v>
      </c>
      <c r="E32" s="46" t="s">
        <v>27</v>
      </c>
      <c r="F32" s="46" t="s">
        <v>447</v>
      </c>
      <c r="G32" s="59" t="s">
        <v>380</v>
      </c>
      <c r="H32" s="46" t="s">
        <v>15</v>
      </c>
      <c r="I32" s="49" t="s">
        <v>15</v>
      </c>
      <c r="J32" s="46" t="s">
        <v>15</v>
      </c>
      <c r="K32" s="46" t="s">
        <v>15</v>
      </c>
      <c r="L32" s="48">
        <f>L33+L36+L37+L38+L34</f>
        <v>1564442.5669999998</v>
      </c>
      <c r="M32" s="48">
        <f>M33+M36+M37+M38+M34</f>
        <v>1288527.3839999998</v>
      </c>
      <c r="N32" s="48">
        <f>N33+N36+N37+N38+N34</f>
        <v>1295405.3840000001</v>
      </c>
      <c r="O32" s="18"/>
    </row>
    <row r="33" spans="1:15" ht="74.25" customHeight="1">
      <c r="A33" s="81" t="s">
        <v>149</v>
      </c>
      <c r="B33" s="75" t="s">
        <v>191</v>
      </c>
      <c r="C33" s="68" t="s">
        <v>14</v>
      </c>
      <c r="D33" s="68" t="s">
        <v>486</v>
      </c>
      <c r="E33" s="68" t="s">
        <v>27</v>
      </c>
      <c r="F33" s="46" t="s">
        <v>447</v>
      </c>
      <c r="G33" s="59" t="s">
        <v>456</v>
      </c>
      <c r="H33" s="46">
        <v>804</v>
      </c>
      <c r="I33" s="49">
        <v>1003</v>
      </c>
      <c r="J33" s="46" t="s">
        <v>28</v>
      </c>
      <c r="K33" s="46">
        <v>300</v>
      </c>
      <c r="L33" s="1">
        <v>1170141.1669999999</v>
      </c>
      <c r="M33" s="1">
        <v>884123.48400000005</v>
      </c>
      <c r="N33" s="1">
        <v>884123.48400000005</v>
      </c>
      <c r="O33" s="18"/>
    </row>
    <row r="34" spans="1:15" ht="19.5" hidden="1" customHeight="1">
      <c r="A34" s="85"/>
      <c r="B34" s="77"/>
      <c r="C34" s="70"/>
      <c r="D34" s="70"/>
      <c r="E34" s="70"/>
      <c r="F34" s="35"/>
      <c r="G34" s="35"/>
      <c r="H34" s="46"/>
      <c r="I34" s="49"/>
      <c r="J34" s="46"/>
      <c r="K34" s="46"/>
      <c r="L34" s="1"/>
      <c r="M34" s="1"/>
      <c r="N34" s="1"/>
    </row>
    <row r="35" spans="1:15" ht="167.25" customHeight="1">
      <c r="A35" s="43"/>
      <c r="B35" s="44" t="s">
        <v>192</v>
      </c>
      <c r="C35" s="46" t="s">
        <v>18</v>
      </c>
      <c r="D35" s="53" t="s">
        <v>356</v>
      </c>
      <c r="E35" s="46" t="s">
        <v>15</v>
      </c>
      <c r="F35" s="46" t="s">
        <v>15</v>
      </c>
      <c r="G35" s="59" t="s">
        <v>458</v>
      </c>
      <c r="H35" s="46" t="s">
        <v>15</v>
      </c>
      <c r="I35" s="49" t="s">
        <v>15</v>
      </c>
      <c r="J35" s="46" t="s">
        <v>15</v>
      </c>
      <c r="K35" s="46" t="s">
        <v>15</v>
      </c>
      <c r="L35" s="1" t="s">
        <v>15</v>
      </c>
      <c r="M35" s="1" t="s">
        <v>15</v>
      </c>
      <c r="N35" s="1" t="s">
        <v>15</v>
      </c>
    </row>
    <row r="36" spans="1:15" ht="28.5" customHeight="1">
      <c r="A36" s="83" t="s">
        <v>150</v>
      </c>
      <c r="B36" s="84" t="s">
        <v>193</v>
      </c>
      <c r="C36" s="74" t="s">
        <v>14</v>
      </c>
      <c r="D36" s="74" t="s">
        <v>486</v>
      </c>
      <c r="E36" s="74" t="s">
        <v>29</v>
      </c>
      <c r="F36" s="74" t="s">
        <v>447</v>
      </c>
      <c r="G36" s="74" t="s">
        <v>456</v>
      </c>
      <c r="H36" s="74">
        <v>804</v>
      </c>
      <c r="I36" s="49">
        <v>1003</v>
      </c>
      <c r="J36" s="46" t="s">
        <v>30</v>
      </c>
      <c r="K36" s="46">
        <v>300</v>
      </c>
      <c r="L36" s="1">
        <v>101646.2</v>
      </c>
      <c r="M36" s="1">
        <v>101646.2</v>
      </c>
      <c r="N36" s="1">
        <v>101646.2</v>
      </c>
    </row>
    <row r="37" spans="1:15" ht="23.25" customHeight="1">
      <c r="A37" s="83"/>
      <c r="B37" s="84"/>
      <c r="C37" s="74"/>
      <c r="D37" s="74"/>
      <c r="E37" s="74"/>
      <c r="F37" s="74"/>
      <c r="G37" s="74"/>
      <c r="H37" s="74"/>
      <c r="I37" s="49">
        <v>1003</v>
      </c>
      <c r="J37" s="46" t="s">
        <v>31</v>
      </c>
      <c r="K37" s="46">
        <v>300</v>
      </c>
      <c r="L37" s="1">
        <v>289026.5</v>
      </c>
      <c r="M37" s="1">
        <v>299129</v>
      </c>
      <c r="N37" s="1">
        <v>309635.7</v>
      </c>
    </row>
    <row r="38" spans="1:15" ht="30.75" customHeight="1">
      <c r="A38" s="83"/>
      <c r="B38" s="84"/>
      <c r="C38" s="74"/>
      <c r="D38" s="74"/>
      <c r="E38" s="74"/>
      <c r="F38" s="74"/>
      <c r="G38" s="74"/>
      <c r="H38" s="74"/>
      <c r="I38" s="49">
        <v>1003</v>
      </c>
      <c r="J38" s="46" t="s">
        <v>32</v>
      </c>
      <c r="K38" s="46">
        <v>300</v>
      </c>
      <c r="L38" s="1">
        <v>3628.7</v>
      </c>
      <c r="M38" s="1">
        <v>3628.7</v>
      </c>
      <c r="N38" s="1">
        <v>0</v>
      </c>
    </row>
    <row r="39" spans="1:15" ht="161.25" customHeight="1">
      <c r="A39" s="43"/>
      <c r="B39" s="44" t="s">
        <v>194</v>
      </c>
      <c r="C39" s="46" t="s">
        <v>18</v>
      </c>
      <c r="D39" s="53" t="s">
        <v>356</v>
      </c>
      <c r="E39" s="46" t="s">
        <v>15</v>
      </c>
      <c r="F39" s="46" t="s">
        <v>15</v>
      </c>
      <c r="G39" s="59" t="s">
        <v>458</v>
      </c>
      <c r="H39" s="46" t="s">
        <v>15</v>
      </c>
      <c r="I39" s="49" t="s">
        <v>15</v>
      </c>
      <c r="J39" s="46" t="s">
        <v>15</v>
      </c>
      <c r="K39" s="46" t="s">
        <v>15</v>
      </c>
      <c r="L39" s="1" t="s">
        <v>15</v>
      </c>
      <c r="M39" s="1" t="s">
        <v>15</v>
      </c>
      <c r="N39" s="1" t="s">
        <v>15</v>
      </c>
    </row>
    <row r="40" spans="1:15" ht="105" customHeight="1">
      <c r="A40" s="43" t="s">
        <v>151</v>
      </c>
      <c r="B40" s="44" t="s">
        <v>390</v>
      </c>
      <c r="C40" s="14"/>
      <c r="D40" s="53" t="s">
        <v>490</v>
      </c>
      <c r="E40" s="67" t="s">
        <v>504</v>
      </c>
      <c r="F40" s="46" t="s">
        <v>447</v>
      </c>
      <c r="G40" s="59" t="s">
        <v>456</v>
      </c>
      <c r="H40" s="46" t="s">
        <v>15</v>
      </c>
      <c r="I40" s="49" t="s">
        <v>15</v>
      </c>
      <c r="J40" s="46" t="s">
        <v>15</v>
      </c>
      <c r="K40" s="46" t="s">
        <v>15</v>
      </c>
      <c r="L40" s="48">
        <f>L41</f>
        <v>75.8</v>
      </c>
      <c r="M40" s="48">
        <f t="shared" ref="M40:N40" si="3">M41</f>
        <v>75.8</v>
      </c>
      <c r="N40" s="48">
        <f t="shared" si="3"/>
        <v>84.2</v>
      </c>
    </row>
    <row r="41" spans="1:15" ht="106.5" customHeight="1">
      <c r="A41" s="43" t="s">
        <v>152</v>
      </c>
      <c r="B41" s="44" t="s">
        <v>391</v>
      </c>
      <c r="C41" s="46" t="s">
        <v>14</v>
      </c>
      <c r="D41" s="53" t="s">
        <v>490</v>
      </c>
      <c r="E41" s="67" t="s">
        <v>505</v>
      </c>
      <c r="F41" s="46" t="s">
        <v>447</v>
      </c>
      <c r="G41" s="59" t="s">
        <v>456</v>
      </c>
      <c r="H41" s="46">
        <v>804</v>
      </c>
      <c r="I41" s="49" t="s">
        <v>128</v>
      </c>
      <c r="J41" s="46" t="s">
        <v>33</v>
      </c>
      <c r="K41" s="46">
        <v>200</v>
      </c>
      <c r="L41" s="1">
        <v>75.8</v>
      </c>
      <c r="M41" s="1">
        <v>75.8</v>
      </c>
      <c r="N41" s="1">
        <v>84.2</v>
      </c>
    </row>
    <row r="42" spans="1:15" ht="78.75" customHeight="1">
      <c r="A42" s="13"/>
      <c r="B42" s="44" t="s">
        <v>392</v>
      </c>
      <c r="C42" s="46" t="s">
        <v>18</v>
      </c>
      <c r="D42" s="53" t="s">
        <v>490</v>
      </c>
      <c r="E42" s="46" t="s">
        <v>15</v>
      </c>
      <c r="F42" s="46" t="s">
        <v>15</v>
      </c>
      <c r="G42" s="59" t="s">
        <v>457</v>
      </c>
      <c r="H42" s="46" t="s">
        <v>15</v>
      </c>
      <c r="I42" s="49" t="s">
        <v>15</v>
      </c>
      <c r="J42" s="46" t="s">
        <v>15</v>
      </c>
      <c r="K42" s="46" t="s">
        <v>15</v>
      </c>
      <c r="L42" s="1" t="s">
        <v>15</v>
      </c>
      <c r="M42" s="1" t="s">
        <v>15</v>
      </c>
      <c r="N42" s="1" t="s">
        <v>15</v>
      </c>
    </row>
    <row r="43" spans="1:15" ht="81.75" customHeight="1">
      <c r="A43" s="13" t="s">
        <v>153</v>
      </c>
      <c r="B43" s="44" t="s">
        <v>393</v>
      </c>
      <c r="C43" s="46" t="s">
        <v>14</v>
      </c>
      <c r="D43" s="53" t="s">
        <v>490</v>
      </c>
      <c r="E43" s="63" t="s">
        <v>506</v>
      </c>
      <c r="F43" s="46" t="s">
        <v>449</v>
      </c>
      <c r="G43" s="59" t="s">
        <v>456</v>
      </c>
      <c r="H43" s="46" t="s">
        <v>15</v>
      </c>
      <c r="I43" s="49" t="s">
        <v>15</v>
      </c>
      <c r="J43" s="46" t="s">
        <v>15</v>
      </c>
      <c r="K43" s="46" t="s">
        <v>15</v>
      </c>
      <c r="L43" s="48">
        <f>L44+L45</f>
        <v>75515.457999999999</v>
      </c>
      <c r="M43" s="48">
        <f t="shared" ref="M43:N43" si="4">M44+M45</f>
        <v>75515.457999999999</v>
      </c>
      <c r="N43" s="48">
        <f t="shared" si="4"/>
        <v>75515.457999999999</v>
      </c>
    </row>
    <row r="44" spans="1:15" ht="44.25" customHeight="1">
      <c r="A44" s="81" t="s">
        <v>154</v>
      </c>
      <c r="B44" s="75" t="s">
        <v>394</v>
      </c>
      <c r="C44" s="68" t="s">
        <v>14</v>
      </c>
      <c r="D44" s="68" t="s">
        <v>490</v>
      </c>
      <c r="E44" s="68" t="s">
        <v>506</v>
      </c>
      <c r="F44" s="68" t="s">
        <v>449</v>
      </c>
      <c r="G44" s="68" t="s">
        <v>456</v>
      </c>
      <c r="H44" s="68">
        <v>804</v>
      </c>
      <c r="I44" s="89" t="s">
        <v>128</v>
      </c>
      <c r="J44" s="46" t="s">
        <v>362</v>
      </c>
      <c r="K44" s="46">
        <v>200</v>
      </c>
      <c r="L44" s="1">
        <v>64598.775999999998</v>
      </c>
      <c r="M44" s="1">
        <v>64598.775999999998</v>
      </c>
      <c r="N44" s="1">
        <v>64598.775999999998</v>
      </c>
    </row>
    <row r="45" spans="1:15" ht="34.5" customHeight="1">
      <c r="A45" s="85"/>
      <c r="B45" s="77"/>
      <c r="C45" s="70"/>
      <c r="D45" s="70"/>
      <c r="E45" s="70"/>
      <c r="F45" s="70"/>
      <c r="G45" s="70"/>
      <c r="H45" s="70"/>
      <c r="I45" s="90"/>
      <c r="J45" s="46" t="s">
        <v>364</v>
      </c>
      <c r="K45" s="46">
        <v>200</v>
      </c>
      <c r="L45" s="1">
        <v>10916.682000000001</v>
      </c>
      <c r="M45" s="1">
        <v>10916.682000000001</v>
      </c>
      <c r="N45" s="1">
        <v>10916.682000000001</v>
      </c>
    </row>
    <row r="46" spans="1:15" ht="78.75" customHeight="1">
      <c r="A46" s="13"/>
      <c r="B46" s="44" t="s">
        <v>395</v>
      </c>
      <c r="C46" s="46" t="s">
        <v>18</v>
      </c>
      <c r="D46" s="53" t="s">
        <v>356</v>
      </c>
      <c r="E46" s="46" t="s">
        <v>15</v>
      </c>
      <c r="F46" s="46" t="s">
        <v>15</v>
      </c>
      <c r="G46" s="59" t="s">
        <v>457</v>
      </c>
      <c r="H46" s="46" t="s">
        <v>15</v>
      </c>
      <c r="I46" s="49" t="s">
        <v>15</v>
      </c>
      <c r="J46" s="46" t="s">
        <v>15</v>
      </c>
      <c r="K46" s="46" t="s">
        <v>15</v>
      </c>
      <c r="L46" s="1" t="s">
        <v>15</v>
      </c>
      <c r="M46" s="1" t="s">
        <v>15</v>
      </c>
      <c r="N46" s="1" t="s">
        <v>15</v>
      </c>
    </row>
    <row r="47" spans="1:15" ht="126.75" customHeight="1">
      <c r="A47" s="43" t="s">
        <v>155</v>
      </c>
      <c r="B47" s="44" t="s">
        <v>396</v>
      </c>
      <c r="C47" s="14"/>
      <c r="D47" s="53" t="s">
        <v>490</v>
      </c>
      <c r="E47" s="67" t="s">
        <v>507</v>
      </c>
      <c r="F47" s="46" t="s">
        <v>447</v>
      </c>
      <c r="G47" s="59" t="s">
        <v>456</v>
      </c>
      <c r="H47" s="46" t="s">
        <v>15</v>
      </c>
      <c r="I47" s="49" t="s">
        <v>15</v>
      </c>
      <c r="J47" s="46" t="s">
        <v>15</v>
      </c>
      <c r="K47" s="46" t="s">
        <v>15</v>
      </c>
      <c r="L47" s="1">
        <f>L48</f>
        <v>3451</v>
      </c>
      <c r="M47" s="1">
        <f t="shared" ref="M47:N47" si="5">M48</f>
        <v>3451</v>
      </c>
      <c r="N47" s="1">
        <f t="shared" si="5"/>
        <v>3451</v>
      </c>
    </row>
    <row r="48" spans="1:15" ht="121.5" customHeight="1">
      <c r="A48" s="43" t="s">
        <v>156</v>
      </c>
      <c r="B48" s="44" t="s">
        <v>397</v>
      </c>
      <c r="C48" s="46" t="s">
        <v>14</v>
      </c>
      <c r="D48" s="53" t="s">
        <v>490</v>
      </c>
      <c r="E48" s="67" t="s">
        <v>507</v>
      </c>
      <c r="F48" s="46" t="s">
        <v>447</v>
      </c>
      <c r="G48" s="59" t="s">
        <v>456</v>
      </c>
      <c r="H48" s="46">
        <v>804</v>
      </c>
      <c r="I48" s="49" t="s">
        <v>127</v>
      </c>
      <c r="J48" s="46" t="s">
        <v>34</v>
      </c>
      <c r="K48" s="46">
        <v>600</v>
      </c>
      <c r="L48" s="1">
        <v>3451</v>
      </c>
      <c r="M48" s="1">
        <v>3451</v>
      </c>
      <c r="N48" s="1">
        <v>3451</v>
      </c>
    </row>
    <row r="49" spans="1:15" ht="83.25" customHeight="1">
      <c r="A49" s="13"/>
      <c r="B49" s="44" t="s">
        <v>398</v>
      </c>
      <c r="C49" s="46" t="s">
        <v>18</v>
      </c>
      <c r="D49" s="53" t="s">
        <v>490</v>
      </c>
      <c r="E49" s="46" t="s">
        <v>15</v>
      </c>
      <c r="F49" s="46" t="s">
        <v>15</v>
      </c>
      <c r="G49" s="59" t="s">
        <v>457</v>
      </c>
      <c r="H49" s="46" t="s">
        <v>15</v>
      </c>
      <c r="I49" s="49" t="s">
        <v>15</v>
      </c>
      <c r="J49" s="46" t="s">
        <v>15</v>
      </c>
      <c r="K49" s="46" t="s">
        <v>15</v>
      </c>
      <c r="L49" s="1" t="s">
        <v>15</v>
      </c>
      <c r="M49" s="1" t="s">
        <v>15</v>
      </c>
      <c r="N49" s="1" t="s">
        <v>15</v>
      </c>
    </row>
    <row r="50" spans="1:15" ht="83.25" customHeight="1">
      <c r="A50" s="81" t="s">
        <v>433</v>
      </c>
      <c r="B50" s="75" t="s">
        <v>465</v>
      </c>
      <c r="C50" s="14"/>
      <c r="D50" s="53" t="s">
        <v>490</v>
      </c>
      <c r="E50" s="87" t="s">
        <v>23</v>
      </c>
      <c r="F50" s="68" t="s">
        <v>447</v>
      </c>
      <c r="G50" s="68" t="s">
        <v>456</v>
      </c>
      <c r="H50" s="68" t="s">
        <v>15</v>
      </c>
      <c r="I50" s="89" t="s">
        <v>15</v>
      </c>
      <c r="J50" s="68" t="s">
        <v>15</v>
      </c>
      <c r="K50" s="68" t="s">
        <v>15</v>
      </c>
      <c r="L50" s="48">
        <f>L52+L53+L54+L55</f>
        <v>1041666.404</v>
      </c>
      <c r="M50" s="48">
        <f t="shared" ref="M50:N50" si="6">M52+M53+M54+M55</f>
        <v>724634.40399999998</v>
      </c>
      <c r="N50" s="48">
        <f t="shared" si="6"/>
        <v>848065.22500000009</v>
      </c>
      <c r="O50" s="37"/>
    </row>
    <row r="51" spans="1:15" ht="56.25" customHeight="1">
      <c r="A51" s="85"/>
      <c r="B51" s="77"/>
      <c r="C51" s="14"/>
      <c r="D51" s="53" t="s">
        <v>482</v>
      </c>
      <c r="E51" s="88"/>
      <c r="F51" s="70"/>
      <c r="G51" s="70"/>
      <c r="H51" s="70"/>
      <c r="I51" s="90"/>
      <c r="J51" s="70"/>
      <c r="K51" s="70"/>
      <c r="L51" s="48"/>
      <c r="M51" s="48"/>
      <c r="N51" s="48"/>
      <c r="O51" s="37"/>
    </row>
    <row r="52" spans="1:15" ht="21" customHeight="1">
      <c r="A52" s="81" t="s">
        <v>434</v>
      </c>
      <c r="B52" s="75" t="s">
        <v>466</v>
      </c>
      <c r="C52" s="68" t="s">
        <v>14</v>
      </c>
      <c r="D52" s="68" t="s">
        <v>490</v>
      </c>
      <c r="E52" s="71" t="s">
        <v>23</v>
      </c>
      <c r="F52" s="35">
        <v>44570</v>
      </c>
      <c r="G52" s="59" t="s">
        <v>456</v>
      </c>
      <c r="H52" s="46">
        <v>804</v>
      </c>
      <c r="I52" s="49" t="s">
        <v>128</v>
      </c>
      <c r="J52" s="61" t="s">
        <v>502</v>
      </c>
      <c r="K52" s="46">
        <v>600</v>
      </c>
      <c r="L52" s="1">
        <v>422752.4</v>
      </c>
      <c r="M52" s="1">
        <v>483624.4</v>
      </c>
      <c r="N52" s="1">
        <v>244868.66699999999</v>
      </c>
    </row>
    <row r="53" spans="1:15" ht="21" customHeight="1">
      <c r="A53" s="82"/>
      <c r="B53" s="76"/>
      <c r="C53" s="69"/>
      <c r="D53" s="69"/>
      <c r="E53" s="72"/>
      <c r="F53" s="35">
        <v>44570</v>
      </c>
      <c r="G53" s="59" t="s">
        <v>456</v>
      </c>
      <c r="H53" s="46">
        <v>804</v>
      </c>
      <c r="I53" s="49" t="s">
        <v>128</v>
      </c>
      <c r="J53" s="61" t="s">
        <v>503</v>
      </c>
      <c r="K53" s="46">
        <v>600</v>
      </c>
      <c r="L53" s="1">
        <v>294918</v>
      </c>
      <c r="M53" s="1">
        <v>0</v>
      </c>
      <c r="N53" s="1">
        <v>7735.5810000000001</v>
      </c>
    </row>
    <row r="54" spans="1:15" ht="21" customHeight="1">
      <c r="A54" s="82"/>
      <c r="B54" s="76"/>
      <c r="C54" s="69"/>
      <c r="D54" s="69"/>
      <c r="E54" s="72"/>
      <c r="F54" s="35">
        <v>44570</v>
      </c>
      <c r="G54" s="59" t="s">
        <v>456</v>
      </c>
      <c r="H54" s="46">
        <v>808</v>
      </c>
      <c r="I54" s="49" t="s">
        <v>128</v>
      </c>
      <c r="J54" s="61" t="s">
        <v>502</v>
      </c>
      <c r="K54" s="46">
        <v>400</v>
      </c>
      <c r="L54" s="1">
        <v>231846</v>
      </c>
      <c r="M54" s="1">
        <v>170974</v>
      </c>
      <c r="N54" s="1">
        <v>409729.73300000001</v>
      </c>
    </row>
    <row r="55" spans="1:15" ht="26.25" customHeight="1">
      <c r="A55" s="85"/>
      <c r="B55" s="77"/>
      <c r="C55" s="70"/>
      <c r="D55" s="70"/>
      <c r="E55" s="73"/>
      <c r="F55" s="35">
        <v>44570</v>
      </c>
      <c r="G55" s="59" t="s">
        <v>456</v>
      </c>
      <c r="H55" s="46">
        <v>808</v>
      </c>
      <c r="I55" s="49" t="s">
        <v>128</v>
      </c>
      <c r="J55" s="61" t="s">
        <v>503</v>
      </c>
      <c r="K55" s="46">
        <v>400</v>
      </c>
      <c r="L55" s="1">
        <v>92150.004000000001</v>
      </c>
      <c r="M55" s="1">
        <v>70036.004000000001</v>
      </c>
      <c r="N55" s="1">
        <v>185731.24400000001</v>
      </c>
    </row>
    <row r="56" spans="1:15" ht="75" customHeight="1">
      <c r="A56" s="43"/>
      <c r="B56" s="31" t="s">
        <v>467</v>
      </c>
      <c r="C56" s="32" t="s">
        <v>18</v>
      </c>
      <c r="D56" s="32" t="s">
        <v>356</v>
      </c>
      <c r="E56" s="32" t="s">
        <v>15</v>
      </c>
      <c r="F56" s="32" t="s">
        <v>15</v>
      </c>
      <c r="G56" s="59" t="s">
        <v>457</v>
      </c>
      <c r="H56" s="32" t="s">
        <v>15</v>
      </c>
      <c r="I56" s="33" t="s">
        <v>15</v>
      </c>
      <c r="J56" s="32" t="s">
        <v>15</v>
      </c>
      <c r="K56" s="32" t="s">
        <v>15</v>
      </c>
      <c r="L56" s="34" t="s">
        <v>15</v>
      </c>
      <c r="M56" s="34" t="s">
        <v>15</v>
      </c>
      <c r="N56" s="34" t="s">
        <v>15</v>
      </c>
    </row>
    <row r="57" spans="1:15" ht="75" customHeight="1">
      <c r="A57" s="43"/>
      <c r="B57" s="31" t="s">
        <v>468</v>
      </c>
      <c r="C57" s="32" t="s">
        <v>18</v>
      </c>
      <c r="D57" s="32" t="s">
        <v>356</v>
      </c>
      <c r="E57" s="32" t="s">
        <v>15</v>
      </c>
      <c r="F57" s="32" t="s">
        <v>15</v>
      </c>
      <c r="G57" s="59" t="s">
        <v>457</v>
      </c>
      <c r="H57" s="32" t="s">
        <v>15</v>
      </c>
      <c r="I57" s="33" t="s">
        <v>15</v>
      </c>
      <c r="J57" s="32" t="s">
        <v>15</v>
      </c>
      <c r="K57" s="32" t="s">
        <v>15</v>
      </c>
      <c r="L57" s="34" t="s">
        <v>15</v>
      </c>
      <c r="M57" s="34" t="s">
        <v>15</v>
      </c>
      <c r="N57" s="34" t="s">
        <v>15</v>
      </c>
    </row>
    <row r="58" spans="1:15" ht="69.75" customHeight="1">
      <c r="A58" s="13"/>
      <c r="B58" s="64" t="s">
        <v>508</v>
      </c>
      <c r="C58" s="46" t="s">
        <v>18</v>
      </c>
      <c r="D58" s="46" t="s">
        <v>482</v>
      </c>
      <c r="E58" s="46" t="s">
        <v>15</v>
      </c>
      <c r="F58" s="46" t="s">
        <v>15</v>
      </c>
      <c r="G58" s="59" t="s">
        <v>457</v>
      </c>
      <c r="H58" s="46" t="s">
        <v>15</v>
      </c>
      <c r="I58" s="49" t="s">
        <v>15</v>
      </c>
      <c r="J58" s="46" t="s">
        <v>15</v>
      </c>
      <c r="K58" s="46" t="s">
        <v>15</v>
      </c>
      <c r="L58" s="1" t="s">
        <v>15</v>
      </c>
      <c r="M58" s="1" t="s">
        <v>15</v>
      </c>
      <c r="N58" s="1" t="s">
        <v>15</v>
      </c>
    </row>
    <row r="59" spans="1:15" ht="69.75" customHeight="1">
      <c r="A59" s="20" t="s">
        <v>157</v>
      </c>
      <c r="B59" s="44" t="s">
        <v>435</v>
      </c>
      <c r="C59" s="46" t="s">
        <v>14</v>
      </c>
      <c r="D59" s="53" t="s">
        <v>483</v>
      </c>
      <c r="E59" s="46" t="s">
        <v>15</v>
      </c>
      <c r="F59" s="46" t="s">
        <v>446</v>
      </c>
      <c r="G59" s="59" t="s">
        <v>455</v>
      </c>
      <c r="H59" s="46" t="s">
        <v>15</v>
      </c>
      <c r="I59" s="49" t="s">
        <v>15</v>
      </c>
      <c r="J59" s="46" t="s">
        <v>15</v>
      </c>
      <c r="K59" s="46" t="s">
        <v>15</v>
      </c>
      <c r="L59" s="15">
        <f>L60+L69+L73+L77+L82+L101+L107+L111+L99</f>
        <v>2961264.3800000004</v>
      </c>
      <c r="M59" s="15">
        <f>M60+M69+M73+M77+M82+M101+M107+M111+M99</f>
        <v>2349503.6190000004</v>
      </c>
      <c r="N59" s="15">
        <f>N60+N69+N73+N77+N82+N101+N107+N111+N99</f>
        <v>2771818.2170000002</v>
      </c>
    </row>
    <row r="60" spans="1:15" ht="69" customHeight="1">
      <c r="A60" s="43" t="s">
        <v>158</v>
      </c>
      <c r="B60" s="44" t="s">
        <v>195</v>
      </c>
      <c r="C60" s="46" t="s">
        <v>14</v>
      </c>
      <c r="D60" s="53" t="s">
        <v>483</v>
      </c>
      <c r="E60" s="46" t="s">
        <v>35</v>
      </c>
      <c r="F60" s="46" t="s">
        <v>447</v>
      </c>
      <c r="G60" s="59" t="s">
        <v>456</v>
      </c>
      <c r="H60" s="46" t="s">
        <v>15</v>
      </c>
      <c r="I60" s="49" t="s">
        <v>15</v>
      </c>
      <c r="J60" s="46" t="s">
        <v>15</v>
      </c>
      <c r="K60" s="46" t="s">
        <v>15</v>
      </c>
      <c r="L60" s="48">
        <f>L61+L62+L65+L66+L63</f>
        <v>370838.98100000003</v>
      </c>
      <c r="M60" s="48">
        <f>M61+M62+M65+M66+M63</f>
        <v>346093.03200000006</v>
      </c>
      <c r="N60" s="48">
        <f>N61+N62+N65+N66+N63</f>
        <v>628232.35600000003</v>
      </c>
      <c r="O60" s="18"/>
    </row>
    <row r="61" spans="1:15" ht="29.25" customHeight="1">
      <c r="A61" s="81" t="s">
        <v>159</v>
      </c>
      <c r="B61" s="75" t="s">
        <v>196</v>
      </c>
      <c r="C61" s="68" t="s">
        <v>14</v>
      </c>
      <c r="D61" s="68" t="s">
        <v>422</v>
      </c>
      <c r="E61" s="68" t="s">
        <v>36</v>
      </c>
      <c r="F61" s="68" t="s">
        <v>447</v>
      </c>
      <c r="G61" s="68" t="s">
        <v>460</v>
      </c>
      <c r="H61" s="46">
        <v>804</v>
      </c>
      <c r="I61" s="49" t="s">
        <v>129</v>
      </c>
      <c r="J61" s="46" t="s">
        <v>37</v>
      </c>
      <c r="K61" s="46">
        <v>600</v>
      </c>
      <c r="L61" s="1">
        <v>306145.66200000001</v>
      </c>
      <c r="M61" s="1">
        <v>316528.92200000002</v>
      </c>
      <c r="N61" s="1">
        <v>326396.44099999999</v>
      </c>
    </row>
    <row r="62" spans="1:15" ht="36" customHeight="1">
      <c r="A62" s="82"/>
      <c r="B62" s="76"/>
      <c r="C62" s="69"/>
      <c r="D62" s="69"/>
      <c r="E62" s="69"/>
      <c r="F62" s="69"/>
      <c r="G62" s="69"/>
      <c r="H62" s="46">
        <v>804</v>
      </c>
      <c r="I62" s="49" t="s">
        <v>128</v>
      </c>
      <c r="J62" s="46" t="s">
        <v>37</v>
      </c>
      <c r="K62" s="46">
        <v>600</v>
      </c>
      <c r="L62" s="1">
        <v>24192.084999999999</v>
      </c>
      <c r="M62" s="1">
        <v>24192.084999999999</v>
      </c>
      <c r="N62" s="1">
        <v>24192.084999999999</v>
      </c>
    </row>
    <row r="63" spans="1:15" ht="51">
      <c r="A63" s="85"/>
      <c r="B63" s="77"/>
      <c r="C63" s="70"/>
      <c r="D63" s="41" t="s">
        <v>482</v>
      </c>
      <c r="E63" s="70"/>
      <c r="F63" s="70"/>
      <c r="G63" s="70"/>
      <c r="H63" s="46">
        <v>808</v>
      </c>
      <c r="I63" s="49" t="s">
        <v>128</v>
      </c>
      <c r="J63" s="46" t="s">
        <v>38</v>
      </c>
      <c r="K63" s="46">
        <v>400</v>
      </c>
      <c r="L63" s="1">
        <v>40501.233999999997</v>
      </c>
      <c r="M63" s="1">
        <v>5372.0249999999996</v>
      </c>
      <c r="N63" s="1">
        <v>277643.83</v>
      </c>
    </row>
    <row r="64" spans="1:15" ht="159" customHeight="1">
      <c r="A64" s="43"/>
      <c r="B64" s="44" t="s">
        <v>197</v>
      </c>
      <c r="C64" s="46" t="s">
        <v>18</v>
      </c>
      <c r="D64" s="46" t="s">
        <v>356</v>
      </c>
      <c r="E64" s="46" t="s">
        <v>15</v>
      </c>
      <c r="F64" s="46" t="s">
        <v>15</v>
      </c>
      <c r="G64" s="59" t="s">
        <v>458</v>
      </c>
      <c r="H64" s="46" t="s">
        <v>15</v>
      </c>
      <c r="I64" s="49" t="s">
        <v>15</v>
      </c>
      <c r="J64" s="46" t="s">
        <v>15</v>
      </c>
      <c r="K64" s="46" t="s">
        <v>15</v>
      </c>
      <c r="L64" s="1" t="s">
        <v>15</v>
      </c>
      <c r="M64" s="1" t="s">
        <v>15</v>
      </c>
      <c r="N64" s="1" t="s">
        <v>15</v>
      </c>
    </row>
    <row r="65" spans="1:15" ht="53.25" hidden="1" customHeight="1">
      <c r="A65" s="83" t="s">
        <v>160</v>
      </c>
      <c r="B65" s="84" t="s">
        <v>352</v>
      </c>
      <c r="C65" s="74" t="s">
        <v>14</v>
      </c>
      <c r="D65" s="74" t="s">
        <v>482</v>
      </c>
      <c r="E65" s="50" t="s">
        <v>36</v>
      </c>
      <c r="F65" s="46" t="s">
        <v>447</v>
      </c>
      <c r="G65" s="59" t="s">
        <v>351</v>
      </c>
      <c r="H65" s="46">
        <v>808</v>
      </c>
      <c r="I65" s="49" t="s">
        <v>128</v>
      </c>
      <c r="J65" s="46" t="s">
        <v>38</v>
      </c>
      <c r="K65" s="46">
        <v>400</v>
      </c>
      <c r="L65" s="1"/>
      <c r="M65" s="1">
        <v>0</v>
      </c>
      <c r="N65" s="1">
        <v>0</v>
      </c>
    </row>
    <row r="66" spans="1:15" ht="30.75" hidden="1" customHeight="1">
      <c r="A66" s="83"/>
      <c r="B66" s="84"/>
      <c r="C66" s="74"/>
      <c r="D66" s="74"/>
      <c r="E66" s="14"/>
      <c r="F66" s="46"/>
      <c r="G66" s="59"/>
      <c r="H66" s="16"/>
      <c r="I66" s="21"/>
      <c r="J66" s="16"/>
      <c r="K66" s="16"/>
      <c r="L66" s="5"/>
      <c r="M66" s="1"/>
      <c r="N66" s="1"/>
    </row>
    <row r="67" spans="1:15" ht="62.25" hidden="1" customHeight="1">
      <c r="A67" s="43"/>
      <c r="B67" s="44" t="s">
        <v>198</v>
      </c>
      <c r="C67" s="46" t="s">
        <v>18</v>
      </c>
      <c r="D67" s="46" t="s">
        <v>482</v>
      </c>
      <c r="E67" s="46" t="s">
        <v>15</v>
      </c>
      <c r="F67" s="46" t="s">
        <v>15</v>
      </c>
      <c r="G67" s="59" t="s">
        <v>451</v>
      </c>
      <c r="H67" s="46" t="s">
        <v>15</v>
      </c>
      <c r="I67" s="49" t="s">
        <v>15</v>
      </c>
      <c r="J67" s="46" t="s">
        <v>15</v>
      </c>
      <c r="K67" s="46" t="s">
        <v>15</v>
      </c>
      <c r="L67" s="1" t="s">
        <v>15</v>
      </c>
      <c r="M67" s="1" t="s">
        <v>15</v>
      </c>
      <c r="N67" s="1" t="s">
        <v>15</v>
      </c>
    </row>
    <row r="68" spans="1:15" ht="62.25" customHeight="1">
      <c r="A68" s="43"/>
      <c r="B68" s="64" t="s">
        <v>509</v>
      </c>
      <c r="C68" s="46" t="s">
        <v>18</v>
      </c>
      <c r="D68" s="46" t="s">
        <v>482</v>
      </c>
      <c r="E68" s="46" t="s">
        <v>15</v>
      </c>
      <c r="F68" s="46" t="s">
        <v>15</v>
      </c>
      <c r="G68" s="59" t="s">
        <v>457</v>
      </c>
      <c r="H68" s="46" t="s">
        <v>15</v>
      </c>
      <c r="I68" s="49" t="s">
        <v>15</v>
      </c>
      <c r="J68" s="46" t="s">
        <v>15</v>
      </c>
      <c r="K68" s="46" t="s">
        <v>15</v>
      </c>
      <c r="L68" s="1" t="s">
        <v>15</v>
      </c>
      <c r="M68" s="1" t="s">
        <v>15</v>
      </c>
      <c r="N68" s="1" t="s">
        <v>15</v>
      </c>
    </row>
    <row r="69" spans="1:15" ht="150" customHeight="1">
      <c r="A69" s="43" t="s">
        <v>161</v>
      </c>
      <c r="B69" s="44" t="s">
        <v>199</v>
      </c>
      <c r="C69" s="46" t="s">
        <v>14</v>
      </c>
      <c r="D69" s="53" t="s">
        <v>484</v>
      </c>
      <c r="E69" s="46" t="s">
        <v>39</v>
      </c>
      <c r="F69" s="46" t="s">
        <v>447</v>
      </c>
      <c r="G69" s="59" t="s">
        <v>456</v>
      </c>
      <c r="H69" s="46" t="s">
        <v>15</v>
      </c>
      <c r="I69" s="49" t="s">
        <v>15</v>
      </c>
      <c r="J69" s="46" t="s">
        <v>15</v>
      </c>
      <c r="K69" s="46" t="s">
        <v>15</v>
      </c>
      <c r="L69" s="48">
        <f>L70+L71</f>
        <v>23707.814000000002</v>
      </c>
      <c r="M69" s="48">
        <f t="shared" ref="M69:N69" si="7">M70+M71</f>
        <v>24373.504999999997</v>
      </c>
      <c r="N69" s="48">
        <f t="shared" si="7"/>
        <v>25215.205999999998</v>
      </c>
    </row>
    <row r="70" spans="1:15" ht="26.25" customHeight="1">
      <c r="A70" s="81" t="s">
        <v>162</v>
      </c>
      <c r="B70" s="75" t="s">
        <v>491</v>
      </c>
      <c r="C70" s="68" t="s">
        <v>14</v>
      </c>
      <c r="D70" s="68" t="s">
        <v>484</v>
      </c>
      <c r="E70" s="68" t="s">
        <v>40</v>
      </c>
      <c r="F70" s="68" t="s">
        <v>447</v>
      </c>
      <c r="G70" s="68" t="s">
        <v>456</v>
      </c>
      <c r="H70" s="46">
        <v>804</v>
      </c>
      <c r="I70" s="49" t="s">
        <v>129</v>
      </c>
      <c r="J70" s="46" t="s">
        <v>41</v>
      </c>
      <c r="K70" s="46">
        <v>600</v>
      </c>
      <c r="L70" s="1">
        <v>23222.36</v>
      </c>
      <c r="M70" s="1">
        <v>23811.545999999998</v>
      </c>
      <c r="N70" s="1">
        <v>24580.214</v>
      </c>
    </row>
    <row r="71" spans="1:15" ht="48.75" customHeight="1">
      <c r="A71" s="82"/>
      <c r="B71" s="76"/>
      <c r="C71" s="69"/>
      <c r="D71" s="69"/>
      <c r="E71" s="69"/>
      <c r="F71" s="69"/>
      <c r="G71" s="69"/>
      <c r="H71" s="46">
        <v>804</v>
      </c>
      <c r="I71" s="49" t="s">
        <v>130</v>
      </c>
      <c r="J71" s="46" t="s">
        <v>41</v>
      </c>
      <c r="K71" s="46">
        <v>600</v>
      </c>
      <c r="L71" s="1">
        <v>485.45400000000001</v>
      </c>
      <c r="M71" s="1">
        <v>561.95899999999995</v>
      </c>
      <c r="N71" s="1">
        <v>634.99199999999996</v>
      </c>
    </row>
    <row r="72" spans="1:15" ht="159.75" customHeight="1">
      <c r="A72" s="43"/>
      <c r="B72" s="64" t="s">
        <v>510</v>
      </c>
      <c r="C72" s="46" t="s">
        <v>18</v>
      </c>
      <c r="D72" s="46" t="s">
        <v>356</v>
      </c>
      <c r="E72" s="46" t="s">
        <v>15</v>
      </c>
      <c r="F72" s="46" t="s">
        <v>15</v>
      </c>
      <c r="G72" s="59" t="s">
        <v>458</v>
      </c>
      <c r="H72" s="46" t="s">
        <v>15</v>
      </c>
      <c r="I72" s="49" t="s">
        <v>15</v>
      </c>
      <c r="J72" s="46" t="s">
        <v>15</v>
      </c>
      <c r="K72" s="46" t="s">
        <v>15</v>
      </c>
      <c r="L72" s="1" t="s">
        <v>15</v>
      </c>
      <c r="M72" s="1" t="s">
        <v>15</v>
      </c>
      <c r="N72" s="1" t="s">
        <v>15</v>
      </c>
    </row>
    <row r="73" spans="1:15" ht="67.5" customHeight="1">
      <c r="A73" s="43" t="s">
        <v>163</v>
      </c>
      <c r="B73" s="44" t="s">
        <v>200</v>
      </c>
      <c r="C73" s="46" t="s">
        <v>14</v>
      </c>
      <c r="D73" s="53" t="s">
        <v>483</v>
      </c>
      <c r="E73" s="46" t="s">
        <v>42</v>
      </c>
      <c r="F73" s="46" t="s">
        <v>447</v>
      </c>
      <c r="G73" s="59" t="s">
        <v>456</v>
      </c>
      <c r="H73" s="46" t="s">
        <v>15</v>
      </c>
      <c r="I73" s="49" t="s">
        <v>15</v>
      </c>
      <c r="J73" s="46" t="s">
        <v>15</v>
      </c>
      <c r="K73" s="46" t="s">
        <v>15</v>
      </c>
      <c r="L73" s="7">
        <f>L74+L75</f>
        <v>100716.15700000001</v>
      </c>
      <c r="M73" s="7">
        <f t="shared" ref="M73:N73" si="8">M74+M75</f>
        <v>104622.15700000001</v>
      </c>
      <c r="N73" s="7">
        <f t="shared" si="8"/>
        <v>107226.15700000001</v>
      </c>
    </row>
    <row r="74" spans="1:15" ht="35.25" customHeight="1">
      <c r="A74" s="81" t="s">
        <v>164</v>
      </c>
      <c r="B74" s="75" t="s">
        <v>201</v>
      </c>
      <c r="C74" s="68" t="s">
        <v>14</v>
      </c>
      <c r="D74" s="68" t="s">
        <v>484</v>
      </c>
      <c r="E74" s="68" t="s">
        <v>43</v>
      </c>
      <c r="F74" s="68" t="s">
        <v>452</v>
      </c>
      <c r="G74" s="68" t="s">
        <v>456</v>
      </c>
      <c r="H74" s="46">
        <v>804</v>
      </c>
      <c r="I74" s="49" t="s">
        <v>129</v>
      </c>
      <c r="J74" s="46" t="s">
        <v>44</v>
      </c>
      <c r="K74" s="46">
        <v>600</v>
      </c>
      <c r="L74" s="1">
        <v>99086.508000000002</v>
      </c>
      <c r="M74" s="1">
        <v>102992.508</v>
      </c>
      <c r="N74" s="1">
        <v>105596.508</v>
      </c>
    </row>
    <row r="75" spans="1:15" ht="41.25" customHeight="1">
      <c r="A75" s="82"/>
      <c r="B75" s="76"/>
      <c r="C75" s="69"/>
      <c r="D75" s="69"/>
      <c r="E75" s="69"/>
      <c r="F75" s="69"/>
      <c r="G75" s="69"/>
      <c r="H75" s="46">
        <v>804</v>
      </c>
      <c r="I75" s="49" t="s">
        <v>130</v>
      </c>
      <c r="J75" s="46" t="s">
        <v>44</v>
      </c>
      <c r="K75" s="46">
        <v>600</v>
      </c>
      <c r="L75" s="1">
        <v>1629.6489999999999</v>
      </c>
      <c r="M75" s="1">
        <v>1629.6489999999999</v>
      </c>
      <c r="N75" s="1">
        <v>1629.6489999999999</v>
      </c>
    </row>
    <row r="76" spans="1:15" ht="165" customHeight="1">
      <c r="A76" s="43"/>
      <c r="B76" s="44" t="s">
        <v>202</v>
      </c>
      <c r="C76" s="46" t="s">
        <v>18</v>
      </c>
      <c r="D76" s="46" t="s">
        <v>356</v>
      </c>
      <c r="E76" s="46" t="s">
        <v>15</v>
      </c>
      <c r="F76" s="46" t="s">
        <v>15</v>
      </c>
      <c r="G76" s="59" t="s">
        <v>458</v>
      </c>
      <c r="H76" s="46" t="s">
        <v>15</v>
      </c>
      <c r="I76" s="49" t="s">
        <v>15</v>
      </c>
      <c r="J76" s="46" t="s">
        <v>15</v>
      </c>
      <c r="K76" s="46" t="s">
        <v>15</v>
      </c>
      <c r="L76" s="1" t="s">
        <v>15</v>
      </c>
      <c r="M76" s="1" t="s">
        <v>15</v>
      </c>
      <c r="N76" s="1" t="s">
        <v>15</v>
      </c>
    </row>
    <row r="77" spans="1:15" ht="84.75" customHeight="1">
      <c r="A77" s="43" t="s">
        <v>165</v>
      </c>
      <c r="B77" s="44" t="s">
        <v>203</v>
      </c>
      <c r="C77" s="46" t="s">
        <v>14</v>
      </c>
      <c r="D77" s="53" t="s">
        <v>483</v>
      </c>
      <c r="E77" s="46" t="s">
        <v>45</v>
      </c>
      <c r="F77" s="46" t="s">
        <v>447</v>
      </c>
      <c r="G77" s="59" t="s">
        <v>456</v>
      </c>
      <c r="H77" s="46" t="s">
        <v>15</v>
      </c>
      <c r="I77" s="49" t="s">
        <v>15</v>
      </c>
      <c r="J77" s="46" t="s">
        <v>15</v>
      </c>
      <c r="K77" s="46" t="s">
        <v>15</v>
      </c>
      <c r="L77" s="48">
        <f>L78+L80+L79</f>
        <v>907136.53399999999</v>
      </c>
      <c r="M77" s="48">
        <f t="shared" ref="M77:N77" si="9">M78+M80+M79</f>
        <v>929915.42500000005</v>
      </c>
      <c r="N77" s="48">
        <f t="shared" si="9"/>
        <v>951554.04999999993</v>
      </c>
    </row>
    <row r="78" spans="1:15" ht="23.25" customHeight="1">
      <c r="A78" s="83" t="s">
        <v>166</v>
      </c>
      <c r="B78" s="84" t="s">
        <v>204</v>
      </c>
      <c r="C78" s="74" t="s">
        <v>14</v>
      </c>
      <c r="D78" s="74" t="s">
        <v>483</v>
      </c>
      <c r="E78" s="74" t="s">
        <v>46</v>
      </c>
      <c r="F78" s="74" t="s">
        <v>447</v>
      </c>
      <c r="G78" s="74" t="s">
        <v>456</v>
      </c>
      <c r="H78" s="46">
        <v>804</v>
      </c>
      <c r="I78" s="49" t="s">
        <v>130</v>
      </c>
      <c r="J78" s="46" t="s">
        <v>47</v>
      </c>
      <c r="K78" s="46">
        <v>600</v>
      </c>
      <c r="L78" s="1">
        <v>18132.069</v>
      </c>
      <c r="M78" s="1">
        <v>18400.057000000001</v>
      </c>
      <c r="N78" s="1">
        <v>18654.629000000001</v>
      </c>
      <c r="O78" s="19"/>
    </row>
    <row r="79" spans="1:15" ht="28.5" customHeight="1">
      <c r="A79" s="83"/>
      <c r="B79" s="84"/>
      <c r="C79" s="74"/>
      <c r="D79" s="74"/>
      <c r="E79" s="74"/>
      <c r="F79" s="74"/>
      <c r="G79" s="74"/>
      <c r="H79" s="46">
        <v>804</v>
      </c>
      <c r="I79" s="49" t="s">
        <v>350</v>
      </c>
      <c r="J79" s="46" t="s">
        <v>47</v>
      </c>
      <c r="K79" s="46">
        <v>600</v>
      </c>
      <c r="L79" s="1">
        <v>1.9</v>
      </c>
      <c r="M79" s="1">
        <v>0</v>
      </c>
      <c r="N79" s="1">
        <v>0</v>
      </c>
    </row>
    <row r="80" spans="1:15" ht="26.25" customHeight="1">
      <c r="A80" s="83"/>
      <c r="B80" s="84"/>
      <c r="C80" s="74"/>
      <c r="D80" s="74"/>
      <c r="E80" s="74"/>
      <c r="F80" s="74"/>
      <c r="G80" s="74"/>
      <c r="H80" s="46">
        <v>804</v>
      </c>
      <c r="I80" s="49" t="s">
        <v>129</v>
      </c>
      <c r="J80" s="46" t="s">
        <v>47</v>
      </c>
      <c r="K80" s="46">
        <v>600</v>
      </c>
      <c r="L80" s="1">
        <v>889002.56499999994</v>
      </c>
      <c r="M80" s="1">
        <v>911515.36800000002</v>
      </c>
      <c r="N80" s="1">
        <v>932899.42099999997</v>
      </c>
    </row>
    <row r="81" spans="1:16" ht="163.5" customHeight="1">
      <c r="A81" s="43"/>
      <c r="B81" s="44" t="s">
        <v>340</v>
      </c>
      <c r="C81" s="46" t="s">
        <v>18</v>
      </c>
      <c r="D81" s="46" t="s">
        <v>356</v>
      </c>
      <c r="E81" s="46" t="s">
        <v>15</v>
      </c>
      <c r="F81" s="46" t="s">
        <v>15</v>
      </c>
      <c r="G81" s="59" t="s">
        <v>458</v>
      </c>
      <c r="H81" s="46" t="s">
        <v>15</v>
      </c>
      <c r="I81" s="49" t="s">
        <v>15</v>
      </c>
      <c r="J81" s="46" t="s">
        <v>15</v>
      </c>
      <c r="K81" s="46" t="s">
        <v>15</v>
      </c>
      <c r="L81" s="1" t="s">
        <v>15</v>
      </c>
      <c r="M81" s="1" t="s">
        <v>15</v>
      </c>
      <c r="N81" s="1" t="s">
        <v>15</v>
      </c>
    </row>
    <row r="82" spans="1:16" ht="165.75" customHeight="1">
      <c r="A82" s="43" t="s">
        <v>167</v>
      </c>
      <c r="B82" s="44" t="s">
        <v>205</v>
      </c>
      <c r="C82" s="46" t="s">
        <v>14</v>
      </c>
      <c r="D82" s="53" t="s">
        <v>483</v>
      </c>
      <c r="E82" s="46" t="s">
        <v>48</v>
      </c>
      <c r="F82" s="46" t="s">
        <v>447</v>
      </c>
      <c r="G82" s="59" t="s">
        <v>456</v>
      </c>
      <c r="H82" s="46" t="s">
        <v>15</v>
      </c>
      <c r="I82" s="49" t="s">
        <v>15</v>
      </c>
      <c r="J82" s="46" t="s">
        <v>15</v>
      </c>
      <c r="K82" s="46" t="s">
        <v>15</v>
      </c>
      <c r="L82" s="15">
        <f>L83+L84+L85+L86+L87+L88+L92+L93+L94</f>
        <v>518286.30600000004</v>
      </c>
      <c r="M82" s="15">
        <f t="shared" ref="M82:N82" si="10">M83+M84+M85+M86+M87+M88+M92+M93+M94</f>
        <v>356443.37099999998</v>
      </c>
      <c r="N82" s="15">
        <f t="shared" si="10"/>
        <v>370628.82100000005</v>
      </c>
    </row>
    <row r="83" spans="1:16" ht="20.25" customHeight="1">
      <c r="A83" s="83" t="s">
        <v>168</v>
      </c>
      <c r="B83" s="84" t="s">
        <v>206</v>
      </c>
      <c r="C83" s="74" t="s">
        <v>14</v>
      </c>
      <c r="D83" s="74" t="s">
        <v>483</v>
      </c>
      <c r="E83" s="74" t="s">
        <v>49</v>
      </c>
      <c r="F83" s="74" t="s">
        <v>447</v>
      </c>
      <c r="G83" s="74" t="s">
        <v>456</v>
      </c>
      <c r="H83" s="46">
        <v>804</v>
      </c>
      <c r="I83" s="49" t="s">
        <v>129</v>
      </c>
      <c r="J83" s="46" t="s">
        <v>50</v>
      </c>
      <c r="K83" s="46">
        <v>600</v>
      </c>
      <c r="L83" s="1">
        <v>392380.804</v>
      </c>
      <c r="M83" s="1">
        <v>242840.52499999999</v>
      </c>
      <c r="N83" s="1">
        <v>255087.035</v>
      </c>
      <c r="O83" s="18"/>
    </row>
    <row r="84" spans="1:16" ht="20.25" customHeight="1">
      <c r="A84" s="83"/>
      <c r="B84" s="84"/>
      <c r="C84" s="74"/>
      <c r="D84" s="74"/>
      <c r="E84" s="74"/>
      <c r="F84" s="74"/>
      <c r="G84" s="74"/>
      <c r="H84" s="46">
        <v>804</v>
      </c>
      <c r="I84" s="49" t="s">
        <v>129</v>
      </c>
      <c r="J84" s="46" t="s">
        <v>470</v>
      </c>
      <c r="K84" s="46">
        <v>600</v>
      </c>
      <c r="L84" s="1">
        <v>13908.346</v>
      </c>
      <c r="M84" s="1">
        <v>0</v>
      </c>
      <c r="N84" s="1">
        <v>0</v>
      </c>
    </row>
    <row r="85" spans="1:16" ht="20.25" customHeight="1">
      <c r="A85" s="83"/>
      <c r="B85" s="84"/>
      <c r="C85" s="74"/>
      <c r="D85" s="74"/>
      <c r="E85" s="74"/>
      <c r="F85" s="74"/>
      <c r="G85" s="74"/>
      <c r="H85" s="46">
        <v>804</v>
      </c>
      <c r="I85" s="49" t="s">
        <v>130</v>
      </c>
      <c r="J85" s="46" t="s">
        <v>50</v>
      </c>
      <c r="K85" s="46">
        <v>600</v>
      </c>
      <c r="L85" s="1">
        <v>510.28699999999998</v>
      </c>
      <c r="M85" s="1">
        <v>0</v>
      </c>
      <c r="N85" s="1">
        <v>0</v>
      </c>
    </row>
    <row r="86" spans="1:16" ht="20.25" customHeight="1">
      <c r="A86" s="83"/>
      <c r="B86" s="84"/>
      <c r="C86" s="74"/>
      <c r="D86" s="74"/>
      <c r="E86" s="74"/>
      <c r="F86" s="74"/>
      <c r="G86" s="74"/>
      <c r="H86" s="46">
        <v>804</v>
      </c>
      <c r="I86" s="49" t="s">
        <v>127</v>
      </c>
      <c r="J86" s="46" t="s">
        <v>50</v>
      </c>
      <c r="K86" s="46">
        <v>600</v>
      </c>
      <c r="L86" s="1">
        <v>61309.724000000002</v>
      </c>
      <c r="M86" s="1">
        <v>63426.608999999997</v>
      </c>
      <c r="N86" s="1">
        <v>65365.548999999999</v>
      </c>
    </row>
    <row r="87" spans="1:16" ht="20.25" customHeight="1">
      <c r="A87" s="83"/>
      <c r="B87" s="84"/>
      <c r="C87" s="74"/>
      <c r="D87" s="74"/>
      <c r="E87" s="74"/>
      <c r="F87" s="74"/>
      <c r="G87" s="74"/>
      <c r="H87" s="46">
        <v>804</v>
      </c>
      <c r="I87" s="49" t="s">
        <v>350</v>
      </c>
      <c r="J87" s="46" t="s">
        <v>50</v>
      </c>
      <c r="K87" s="46">
        <v>600</v>
      </c>
      <c r="L87" s="1">
        <v>0.90800000000000003</v>
      </c>
      <c r="M87" s="1">
        <v>0</v>
      </c>
      <c r="N87" s="1">
        <v>0</v>
      </c>
      <c r="O87" s="18"/>
    </row>
    <row r="88" spans="1:16" ht="22.5" customHeight="1">
      <c r="A88" s="83"/>
      <c r="B88" s="84"/>
      <c r="C88" s="74"/>
      <c r="D88" s="74"/>
      <c r="E88" s="74"/>
      <c r="F88" s="74"/>
      <c r="G88" s="74"/>
      <c r="H88" s="46">
        <v>804</v>
      </c>
      <c r="I88" s="49">
        <v>1003</v>
      </c>
      <c r="J88" s="46" t="s">
        <v>51</v>
      </c>
      <c r="K88" s="46">
        <v>300</v>
      </c>
      <c r="L88" s="1">
        <v>3950</v>
      </c>
      <c r="M88" s="1">
        <v>3950</v>
      </c>
      <c r="N88" s="1">
        <v>3950</v>
      </c>
      <c r="P88" s="18"/>
    </row>
    <row r="89" spans="1:16" ht="162" customHeight="1">
      <c r="A89" s="43"/>
      <c r="B89" s="44" t="s">
        <v>382</v>
      </c>
      <c r="C89" s="46" t="s">
        <v>18</v>
      </c>
      <c r="D89" s="53" t="s">
        <v>356</v>
      </c>
      <c r="E89" s="46" t="s">
        <v>15</v>
      </c>
      <c r="F89" s="46" t="s">
        <v>15</v>
      </c>
      <c r="G89" s="59" t="s">
        <v>458</v>
      </c>
      <c r="H89" s="46" t="s">
        <v>15</v>
      </c>
      <c r="I89" s="49" t="s">
        <v>15</v>
      </c>
      <c r="J89" s="46" t="s">
        <v>15</v>
      </c>
      <c r="K89" s="46" t="s">
        <v>15</v>
      </c>
      <c r="L89" s="1" t="s">
        <v>15</v>
      </c>
      <c r="M89" s="1" t="s">
        <v>15</v>
      </c>
      <c r="N89" s="1" t="s">
        <v>15</v>
      </c>
    </row>
    <row r="90" spans="1:16" ht="78" customHeight="1">
      <c r="A90" s="43"/>
      <c r="B90" s="44" t="s">
        <v>383</v>
      </c>
      <c r="C90" s="46" t="s">
        <v>18</v>
      </c>
      <c r="D90" s="53" t="s">
        <v>483</v>
      </c>
      <c r="E90" s="46" t="s">
        <v>15</v>
      </c>
      <c r="F90" s="46" t="s">
        <v>15</v>
      </c>
      <c r="G90" s="59" t="s">
        <v>457</v>
      </c>
      <c r="H90" s="46" t="s">
        <v>15</v>
      </c>
      <c r="I90" s="49" t="s">
        <v>15</v>
      </c>
      <c r="J90" s="46" t="s">
        <v>15</v>
      </c>
      <c r="K90" s="46" t="s">
        <v>15</v>
      </c>
      <c r="L90" s="1" t="s">
        <v>15</v>
      </c>
      <c r="M90" s="1" t="s">
        <v>15</v>
      </c>
      <c r="N90" s="1" t="s">
        <v>15</v>
      </c>
    </row>
    <row r="91" spans="1:16" ht="70.5" customHeight="1">
      <c r="A91" s="13"/>
      <c r="B91" s="44" t="s">
        <v>384</v>
      </c>
      <c r="C91" s="46" t="s">
        <v>18</v>
      </c>
      <c r="D91" s="53" t="s">
        <v>356</v>
      </c>
      <c r="E91" s="46" t="s">
        <v>15</v>
      </c>
      <c r="F91" s="46" t="s">
        <v>15</v>
      </c>
      <c r="G91" s="59" t="s">
        <v>448</v>
      </c>
      <c r="H91" s="46" t="s">
        <v>15</v>
      </c>
      <c r="I91" s="49" t="s">
        <v>15</v>
      </c>
      <c r="J91" s="46" t="s">
        <v>15</v>
      </c>
      <c r="K91" s="46" t="s">
        <v>15</v>
      </c>
      <c r="L91" s="1" t="s">
        <v>15</v>
      </c>
      <c r="M91" s="1" t="s">
        <v>15</v>
      </c>
      <c r="N91" s="1" t="s">
        <v>15</v>
      </c>
    </row>
    <row r="92" spans="1:16" ht="21.75" customHeight="1">
      <c r="A92" s="83" t="s">
        <v>169</v>
      </c>
      <c r="B92" s="84" t="s">
        <v>207</v>
      </c>
      <c r="C92" s="74" t="s">
        <v>14</v>
      </c>
      <c r="D92" s="74" t="s">
        <v>483</v>
      </c>
      <c r="E92" s="74" t="s">
        <v>52</v>
      </c>
      <c r="F92" s="74" t="s">
        <v>447</v>
      </c>
      <c r="G92" s="74" t="s">
        <v>456</v>
      </c>
      <c r="H92" s="46">
        <v>804</v>
      </c>
      <c r="I92" s="49" t="s">
        <v>127</v>
      </c>
      <c r="J92" s="46" t="s">
        <v>469</v>
      </c>
      <c r="K92" s="46">
        <v>600</v>
      </c>
      <c r="L92" s="1">
        <v>14111.74</v>
      </c>
      <c r="M92" s="1">
        <v>14111.74</v>
      </c>
      <c r="N92" s="1">
        <v>14111.74</v>
      </c>
    </row>
    <row r="93" spans="1:16" ht="26.25" customHeight="1">
      <c r="A93" s="83"/>
      <c r="B93" s="84"/>
      <c r="C93" s="74"/>
      <c r="D93" s="74"/>
      <c r="E93" s="74"/>
      <c r="F93" s="74"/>
      <c r="G93" s="74"/>
      <c r="H93" s="46">
        <v>804</v>
      </c>
      <c r="I93" s="49" t="s">
        <v>127</v>
      </c>
      <c r="J93" s="46" t="s">
        <v>53</v>
      </c>
      <c r="K93" s="46">
        <v>600</v>
      </c>
      <c r="L93" s="1">
        <v>29584.841</v>
      </c>
      <c r="M93" s="1">
        <v>29584.841</v>
      </c>
      <c r="N93" s="1">
        <v>29584.841</v>
      </c>
    </row>
    <row r="94" spans="1:16" ht="27" customHeight="1">
      <c r="A94" s="83"/>
      <c r="B94" s="84"/>
      <c r="C94" s="74"/>
      <c r="D94" s="74"/>
      <c r="E94" s="74"/>
      <c r="F94" s="74"/>
      <c r="G94" s="74"/>
      <c r="H94" s="46">
        <v>804</v>
      </c>
      <c r="I94" s="49" t="s">
        <v>127</v>
      </c>
      <c r="J94" s="46" t="s">
        <v>54</v>
      </c>
      <c r="K94" s="46">
        <v>600</v>
      </c>
      <c r="L94" s="1">
        <v>2529.6559999999999</v>
      </c>
      <c r="M94" s="1">
        <v>2529.6559999999999</v>
      </c>
      <c r="N94" s="1">
        <v>2529.6559999999999</v>
      </c>
    </row>
    <row r="95" spans="1:16" ht="87" customHeight="1">
      <c r="A95" s="43"/>
      <c r="B95" s="64" t="s">
        <v>511</v>
      </c>
      <c r="C95" s="46" t="s">
        <v>18</v>
      </c>
      <c r="D95" s="46" t="s">
        <v>356</v>
      </c>
      <c r="E95" s="46" t="s">
        <v>15</v>
      </c>
      <c r="F95" s="46" t="s">
        <v>15</v>
      </c>
      <c r="G95" s="59" t="s">
        <v>457</v>
      </c>
      <c r="H95" s="46" t="s">
        <v>15</v>
      </c>
      <c r="I95" s="49" t="s">
        <v>15</v>
      </c>
      <c r="J95" s="46" t="s">
        <v>15</v>
      </c>
      <c r="K95" s="46" t="s">
        <v>15</v>
      </c>
      <c r="L95" s="1" t="s">
        <v>15</v>
      </c>
      <c r="M95" s="1" t="s">
        <v>15</v>
      </c>
      <c r="N95" s="1" t="s">
        <v>15</v>
      </c>
    </row>
    <row r="96" spans="1:16" ht="74.25" customHeight="1">
      <c r="A96" s="43"/>
      <c r="B96" s="64" t="s">
        <v>512</v>
      </c>
      <c r="C96" s="46" t="s">
        <v>18</v>
      </c>
      <c r="D96" s="46" t="s">
        <v>356</v>
      </c>
      <c r="E96" s="46" t="s">
        <v>15</v>
      </c>
      <c r="F96" s="46" t="s">
        <v>15</v>
      </c>
      <c r="G96" s="59" t="s">
        <v>457</v>
      </c>
      <c r="H96" s="46" t="s">
        <v>15</v>
      </c>
      <c r="I96" s="49" t="s">
        <v>15</v>
      </c>
      <c r="J96" s="46" t="s">
        <v>15</v>
      </c>
      <c r="K96" s="46" t="s">
        <v>15</v>
      </c>
      <c r="L96" s="1" t="s">
        <v>15</v>
      </c>
      <c r="M96" s="1" t="s">
        <v>15</v>
      </c>
      <c r="N96" s="1" t="s">
        <v>15</v>
      </c>
    </row>
    <row r="97" spans="1:19" ht="70.5" customHeight="1">
      <c r="A97" s="43"/>
      <c r="B97" s="64" t="s">
        <v>513</v>
      </c>
      <c r="C97" s="46" t="s">
        <v>18</v>
      </c>
      <c r="D97" s="46" t="s">
        <v>356</v>
      </c>
      <c r="E97" s="46" t="s">
        <v>15</v>
      </c>
      <c r="F97" s="46" t="s">
        <v>15</v>
      </c>
      <c r="G97" s="59" t="s">
        <v>457</v>
      </c>
      <c r="H97" s="46" t="s">
        <v>15</v>
      </c>
      <c r="I97" s="49" t="s">
        <v>15</v>
      </c>
      <c r="J97" s="46" t="s">
        <v>15</v>
      </c>
      <c r="K97" s="46" t="s">
        <v>15</v>
      </c>
      <c r="L97" s="1" t="s">
        <v>15</v>
      </c>
      <c r="M97" s="1" t="s">
        <v>15</v>
      </c>
      <c r="N97" s="1" t="s">
        <v>15</v>
      </c>
    </row>
    <row r="98" spans="1:19" ht="72.75" customHeight="1">
      <c r="A98" s="43" t="s">
        <v>432</v>
      </c>
      <c r="B98" s="64" t="s">
        <v>514</v>
      </c>
      <c r="C98" s="46" t="s">
        <v>14</v>
      </c>
      <c r="D98" s="53" t="s">
        <v>483</v>
      </c>
      <c r="E98" s="63" t="s">
        <v>55</v>
      </c>
      <c r="F98" s="46" t="s">
        <v>380</v>
      </c>
      <c r="G98" s="59" t="s">
        <v>15</v>
      </c>
      <c r="H98" s="49" t="s">
        <v>15</v>
      </c>
      <c r="I98" s="46" t="s">
        <v>15</v>
      </c>
      <c r="J98" s="46" t="s">
        <v>15</v>
      </c>
      <c r="K98" s="46"/>
      <c r="L98" s="48">
        <f>L99</f>
        <v>49767.497000000003</v>
      </c>
      <c r="M98" s="48">
        <f t="shared" ref="M98:N98" si="11">M99</f>
        <v>49767.497000000003</v>
      </c>
      <c r="N98" s="48">
        <f t="shared" si="11"/>
        <v>49767.497000000003</v>
      </c>
    </row>
    <row r="99" spans="1:19" ht="73.5" customHeight="1">
      <c r="A99" s="43" t="s">
        <v>170</v>
      </c>
      <c r="B99" s="44" t="s">
        <v>208</v>
      </c>
      <c r="C99" s="46" t="s">
        <v>14</v>
      </c>
      <c r="D99" s="53" t="s">
        <v>483</v>
      </c>
      <c r="E99" s="46" t="s">
        <v>55</v>
      </c>
      <c r="F99" s="46" t="s">
        <v>447</v>
      </c>
      <c r="G99" s="59" t="s">
        <v>456</v>
      </c>
      <c r="H99" s="46">
        <v>804</v>
      </c>
      <c r="I99" s="49" t="s">
        <v>129</v>
      </c>
      <c r="J99" s="46" t="s">
        <v>56</v>
      </c>
      <c r="K99" s="46">
        <v>600</v>
      </c>
      <c r="L99" s="1">
        <v>49767.497000000003</v>
      </c>
      <c r="M99" s="1">
        <v>49767.497000000003</v>
      </c>
      <c r="N99" s="1">
        <v>49767.497000000003</v>
      </c>
    </row>
    <row r="100" spans="1:19" ht="86.25" customHeight="1">
      <c r="A100" s="43"/>
      <c r="B100" s="54" t="s">
        <v>492</v>
      </c>
      <c r="C100" s="46" t="s">
        <v>18</v>
      </c>
      <c r="D100" s="53" t="s">
        <v>356</v>
      </c>
      <c r="E100" s="46" t="s">
        <v>15</v>
      </c>
      <c r="F100" s="46" t="s">
        <v>15</v>
      </c>
      <c r="G100" s="59" t="s">
        <v>457</v>
      </c>
      <c r="H100" s="46" t="s">
        <v>15</v>
      </c>
      <c r="I100" s="49" t="s">
        <v>15</v>
      </c>
      <c r="J100" s="46" t="s">
        <v>15</v>
      </c>
      <c r="K100" s="46" t="s">
        <v>15</v>
      </c>
      <c r="L100" s="1" t="s">
        <v>15</v>
      </c>
      <c r="M100" s="1" t="s">
        <v>15</v>
      </c>
      <c r="N100" s="1" t="s">
        <v>15</v>
      </c>
      <c r="R100" s="46"/>
      <c r="S100" s="46"/>
    </row>
    <row r="101" spans="1:19" ht="80.25" customHeight="1">
      <c r="A101" s="43" t="s">
        <v>171</v>
      </c>
      <c r="B101" s="44" t="s">
        <v>209</v>
      </c>
      <c r="C101" s="46" t="s">
        <v>14</v>
      </c>
      <c r="D101" s="53" t="s">
        <v>483</v>
      </c>
      <c r="E101" s="46" t="s">
        <v>57</v>
      </c>
      <c r="F101" s="46" t="s">
        <v>447</v>
      </c>
      <c r="G101" s="59" t="s">
        <v>456</v>
      </c>
      <c r="H101" s="46" t="s">
        <v>15</v>
      </c>
      <c r="I101" s="49" t="s">
        <v>15</v>
      </c>
      <c r="J101" s="46" t="s">
        <v>15</v>
      </c>
      <c r="K101" s="46" t="s">
        <v>15</v>
      </c>
      <c r="L101" s="48">
        <f>L102+L103</f>
        <v>447500.48799999995</v>
      </c>
      <c r="M101" s="48">
        <f t="shared" ref="M101:N101" si="12">M102+M103</f>
        <v>200456.72899999999</v>
      </c>
      <c r="N101" s="48">
        <f t="shared" si="12"/>
        <v>203268.27299999999</v>
      </c>
    </row>
    <row r="102" spans="1:19" ht="46.5" customHeight="1">
      <c r="A102" s="81" t="s">
        <v>172</v>
      </c>
      <c r="B102" s="75" t="s">
        <v>210</v>
      </c>
      <c r="C102" s="68" t="s">
        <v>14</v>
      </c>
      <c r="D102" s="68" t="s">
        <v>483</v>
      </c>
      <c r="E102" s="68" t="s">
        <v>58</v>
      </c>
      <c r="F102" s="68" t="s">
        <v>447</v>
      </c>
      <c r="G102" s="68" t="s">
        <v>456</v>
      </c>
      <c r="H102" s="46">
        <v>804</v>
      </c>
      <c r="I102" s="49" t="s">
        <v>131</v>
      </c>
      <c r="J102" s="46" t="s">
        <v>59</v>
      </c>
      <c r="K102" s="46">
        <v>600</v>
      </c>
      <c r="L102" s="1">
        <v>447499.94799999997</v>
      </c>
      <c r="M102" s="1">
        <v>200456.72899999999</v>
      </c>
      <c r="N102" s="1">
        <v>203268.27299999999</v>
      </c>
    </row>
    <row r="103" spans="1:19" ht="30" customHeight="1">
      <c r="A103" s="85"/>
      <c r="B103" s="77"/>
      <c r="C103" s="70"/>
      <c r="D103" s="70"/>
      <c r="E103" s="70"/>
      <c r="F103" s="70"/>
      <c r="G103" s="70"/>
      <c r="H103" s="46">
        <v>804</v>
      </c>
      <c r="I103" s="49" t="s">
        <v>350</v>
      </c>
      <c r="J103" s="46" t="s">
        <v>59</v>
      </c>
      <c r="K103" s="46">
        <v>600</v>
      </c>
      <c r="L103" s="1">
        <v>0.54</v>
      </c>
      <c r="M103" s="1">
        <v>0</v>
      </c>
      <c r="N103" s="1">
        <v>0</v>
      </c>
    </row>
    <row r="104" spans="1:19" ht="168" customHeight="1">
      <c r="A104" s="43"/>
      <c r="B104" s="44" t="s">
        <v>471</v>
      </c>
      <c r="C104" s="46" t="s">
        <v>18</v>
      </c>
      <c r="D104" s="46" t="s">
        <v>356</v>
      </c>
      <c r="E104" s="46" t="s">
        <v>15</v>
      </c>
      <c r="F104" s="46" t="s">
        <v>15</v>
      </c>
      <c r="G104" s="59" t="s">
        <v>458</v>
      </c>
      <c r="H104" s="46" t="s">
        <v>15</v>
      </c>
      <c r="I104" s="49" t="s">
        <v>15</v>
      </c>
      <c r="J104" s="46" t="s">
        <v>15</v>
      </c>
      <c r="K104" s="46" t="s">
        <v>15</v>
      </c>
      <c r="L104" s="1" t="s">
        <v>15</v>
      </c>
      <c r="M104" s="1" t="s">
        <v>15</v>
      </c>
      <c r="N104" s="1" t="s">
        <v>15</v>
      </c>
    </row>
    <row r="105" spans="1:19" ht="51" hidden="1">
      <c r="A105" s="43" t="s">
        <v>173</v>
      </c>
      <c r="B105" s="44" t="s">
        <v>211</v>
      </c>
      <c r="C105" s="46" t="s">
        <v>14</v>
      </c>
      <c r="D105" s="46" t="s">
        <v>425</v>
      </c>
      <c r="E105" s="46" t="s">
        <v>60</v>
      </c>
      <c r="F105" s="46" t="s">
        <v>447</v>
      </c>
      <c r="G105" s="59" t="s">
        <v>351</v>
      </c>
      <c r="H105" s="46" t="s">
        <v>15</v>
      </c>
      <c r="I105" s="49" t="s">
        <v>15</v>
      </c>
      <c r="J105" s="46" t="s">
        <v>15</v>
      </c>
      <c r="K105" s="46" t="s">
        <v>15</v>
      </c>
      <c r="L105" s="48">
        <f>L106</f>
        <v>0</v>
      </c>
      <c r="M105" s="48">
        <f t="shared" ref="M105:N105" si="13">M106</f>
        <v>0</v>
      </c>
      <c r="N105" s="48">
        <f t="shared" si="13"/>
        <v>0</v>
      </c>
    </row>
    <row r="106" spans="1:19" ht="63.75" hidden="1">
      <c r="A106" s="43" t="s">
        <v>174</v>
      </c>
      <c r="B106" s="44" t="s">
        <v>212</v>
      </c>
      <c r="C106" s="46" t="s">
        <v>14</v>
      </c>
      <c r="D106" s="46" t="s">
        <v>424</v>
      </c>
      <c r="E106" s="46" t="s">
        <v>61</v>
      </c>
      <c r="F106" s="46" t="s">
        <v>447</v>
      </c>
      <c r="G106" s="59" t="s">
        <v>351</v>
      </c>
      <c r="H106" s="46">
        <v>804</v>
      </c>
      <c r="I106" s="49">
        <v>1003</v>
      </c>
      <c r="J106" s="46" t="s">
        <v>62</v>
      </c>
      <c r="K106" s="46">
        <v>300</v>
      </c>
      <c r="L106" s="1">
        <v>0</v>
      </c>
      <c r="M106" s="1">
        <v>0</v>
      </c>
      <c r="N106" s="1">
        <v>0</v>
      </c>
    </row>
    <row r="107" spans="1:19" ht="99" customHeight="1">
      <c r="A107" s="43" t="s">
        <v>173</v>
      </c>
      <c r="B107" s="44" t="s">
        <v>399</v>
      </c>
      <c r="C107" s="46" t="s">
        <v>14</v>
      </c>
      <c r="D107" s="53" t="s">
        <v>483</v>
      </c>
      <c r="E107" s="46" t="s">
        <v>361</v>
      </c>
      <c r="F107" s="46" t="s">
        <v>447</v>
      </c>
      <c r="G107" s="59" t="s">
        <v>456</v>
      </c>
      <c r="H107" s="46" t="s">
        <v>15</v>
      </c>
      <c r="I107" s="49" t="s">
        <v>15</v>
      </c>
      <c r="J107" s="46" t="s">
        <v>15</v>
      </c>
      <c r="K107" s="46" t="s">
        <v>15</v>
      </c>
      <c r="L107" s="48">
        <f>L108+L109</f>
        <v>330286.2</v>
      </c>
      <c r="M107" s="48">
        <f t="shared" ref="M107:N107" si="14">M108+M109</f>
        <v>264025.2</v>
      </c>
      <c r="N107" s="48">
        <f t="shared" si="14"/>
        <v>345896.1</v>
      </c>
    </row>
    <row r="108" spans="1:19" ht="53.25" customHeight="1">
      <c r="A108" s="81" t="s">
        <v>174</v>
      </c>
      <c r="B108" s="75" t="s">
        <v>400</v>
      </c>
      <c r="C108" s="68" t="s">
        <v>14</v>
      </c>
      <c r="D108" s="68" t="s">
        <v>483</v>
      </c>
      <c r="E108" s="68" t="s">
        <v>361</v>
      </c>
      <c r="F108" s="46" t="s">
        <v>447</v>
      </c>
      <c r="G108" s="59" t="s">
        <v>456</v>
      </c>
      <c r="H108" s="46">
        <v>804</v>
      </c>
      <c r="I108" s="49" t="s">
        <v>129</v>
      </c>
      <c r="J108" s="46" t="s">
        <v>64</v>
      </c>
      <c r="K108" s="46">
        <v>600</v>
      </c>
      <c r="L108" s="4">
        <v>145025.1</v>
      </c>
      <c r="M108" s="8">
        <v>78764.100000000006</v>
      </c>
      <c r="N108" s="9">
        <v>160635</v>
      </c>
    </row>
    <row r="109" spans="1:19" ht="54" customHeight="1">
      <c r="A109" s="85"/>
      <c r="B109" s="77"/>
      <c r="C109" s="70"/>
      <c r="D109" s="70"/>
      <c r="E109" s="70"/>
      <c r="F109" s="46" t="s">
        <v>447</v>
      </c>
      <c r="G109" s="59" t="s">
        <v>456</v>
      </c>
      <c r="H109" s="46">
        <v>804</v>
      </c>
      <c r="I109" s="49" t="s">
        <v>129</v>
      </c>
      <c r="J109" s="46" t="s">
        <v>353</v>
      </c>
      <c r="K109" s="46">
        <v>600</v>
      </c>
      <c r="L109" s="1">
        <v>185261.1</v>
      </c>
      <c r="M109" s="1">
        <v>185261.1</v>
      </c>
      <c r="N109" s="1">
        <v>185261.1</v>
      </c>
    </row>
    <row r="110" spans="1:19" ht="84.75" customHeight="1">
      <c r="A110" s="43"/>
      <c r="B110" s="44" t="s">
        <v>401</v>
      </c>
      <c r="C110" s="46" t="s">
        <v>18</v>
      </c>
      <c r="D110" s="53" t="s">
        <v>356</v>
      </c>
      <c r="E110" s="46" t="s">
        <v>15</v>
      </c>
      <c r="F110" s="46" t="s">
        <v>15</v>
      </c>
      <c r="G110" s="59" t="s">
        <v>457</v>
      </c>
      <c r="H110" s="46" t="s">
        <v>15</v>
      </c>
      <c r="I110" s="49" t="s">
        <v>15</v>
      </c>
      <c r="J110" s="46" t="s">
        <v>15</v>
      </c>
      <c r="K110" s="46" t="s">
        <v>15</v>
      </c>
      <c r="L110" s="1" t="s">
        <v>15</v>
      </c>
      <c r="M110" s="1" t="s">
        <v>15</v>
      </c>
      <c r="N110" s="1" t="s">
        <v>15</v>
      </c>
    </row>
    <row r="111" spans="1:19" ht="77.25" customHeight="1">
      <c r="A111" s="43" t="s">
        <v>175</v>
      </c>
      <c r="B111" s="44" t="s">
        <v>402</v>
      </c>
      <c r="C111" s="46" t="s">
        <v>14</v>
      </c>
      <c r="D111" s="53" t="s">
        <v>485</v>
      </c>
      <c r="E111" s="67" t="s">
        <v>515</v>
      </c>
      <c r="F111" s="46" t="s">
        <v>447</v>
      </c>
      <c r="G111" s="59" t="s">
        <v>456</v>
      </c>
      <c r="H111" s="46" t="s">
        <v>15</v>
      </c>
      <c r="I111" s="49" t="s">
        <v>15</v>
      </c>
      <c r="J111" s="46" t="s">
        <v>15</v>
      </c>
      <c r="K111" s="46" t="s">
        <v>15</v>
      </c>
      <c r="L111" s="48">
        <f>L112+L113</f>
        <v>213024.40299999999</v>
      </c>
      <c r="M111" s="48">
        <f t="shared" ref="M111:N111" si="15">M112+M113</f>
        <v>73806.702999999994</v>
      </c>
      <c r="N111" s="48">
        <f t="shared" si="15"/>
        <v>90029.756999999998</v>
      </c>
    </row>
    <row r="112" spans="1:19" ht="41.25" customHeight="1">
      <c r="A112" s="83" t="s">
        <v>176</v>
      </c>
      <c r="B112" s="84" t="s">
        <v>403</v>
      </c>
      <c r="C112" s="74" t="s">
        <v>14</v>
      </c>
      <c r="D112" s="74" t="s">
        <v>493</v>
      </c>
      <c r="E112" s="86" t="s">
        <v>515</v>
      </c>
      <c r="F112" s="74" t="s">
        <v>447</v>
      </c>
      <c r="G112" s="74" t="s">
        <v>456</v>
      </c>
      <c r="H112" s="74">
        <v>804</v>
      </c>
      <c r="I112" s="49" t="s">
        <v>129</v>
      </c>
      <c r="J112" s="46" t="s">
        <v>65</v>
      </c>
      <c r="K112" s="46">
        <v>600</v>
      </c>
      <c r="L112" s="4">
        <v>188142.3</v>
      </c>
      <c r="M112" s="8">
        <v>48924.6</v>
      </c>
      <c r="N112" s="9">
        <v>65147.654000000002</v>
      </c>
    </row>
    <row r="113" spans="1:16" ht="46.5" customHeight="1">
      <c r="A113" s="83"/>
      <c r="B113" s="84"/>
      <c r="C113" s="74"/>
      <c r="D113" s="74"/>
      <c r="E113" s="86"/>
      <c r="F113" s="74"/>
      <c r="G113" s="74"/>
      <c r="H113" s="74"/>
      <c r="I113" s="49" t="s">
        <v>127</v>
      </c>
      <c r="J113" s="46" t="s">
        <v>66</v>
      </c>
      <c r="K113" s="46">
        <v>600</v>
      </c>
      <c r="L113" s="1">
        <v>24882.102999999999</v>
      </c>
      <c r="M113" s="1">
        <v>24882.102999999999</v>
      </c>
      <c r="N113" s="1">
        <v>24882.102999999999</v>
      </c>
    </row>
    <row r="114" spans="1:16" ht="98.25" customHeight="1">
      <c r="A114" s="43"/>
      <c r="B114" s="44" t="s">
        <v>404</v>
      </c>
      <c r="C114" s="46" t="s">
        <v>18</v>
      </c>
      <c r="D114" s="53" t="s">
        <v>356</v>
      </c>
      <c r="E114" s="46" t="s">
        <v>15</v>
      </c>
      <c r="F114" s="46" t="s">
        <v>15</v>
      </c>
      <c r="G114" s="59" t="s">
        <v>457</v>
      </c>
      <c r="H114" s="46" t="s">
        <v>15</v>
      </c>
      <c r="I114" s="49" t="s">
        <v>15</v>
      </c>
      <c r="J114" s="46" t="s">
        <v>15</v>
      </c>
      <c r="K114" s="46" t="s">
        <v>15</v>
      </c>
      <c r="L114" s="1" t="s">
        <v>15</v>
      </c>
      <c r="M114" s="1" t="s">
        <v>15</v>
      </c>
      <c r="N114" s="1" t="s">
        <v>15</v>
      </c>
    </row>
    <row r="115" spans="1:16" ht="81.75" customHeight="1">
      <c r="A115" s="43"/>
      <c r="B115" s="44" t="s">
        <v>405</v>
      </c>
      <c r="C115" s="46" t="s">
        <v>18</v>
      </c>
      <c r="D115" s="53" t="s">
        <v>356</v>
      </c>
      <c r="E115" s="46" t="s">
        <v>15</v>
      </c>
      <c r="F115" s="46" t="s">
        <v>15</v>
      </c>
      <c r="G115" s="59" t="s">
        <v>457</v>
      </c>
      <c r="H115" s="46" t="s">
        <v>15</v>
      </c>
      <c r="I115" s="49" t="s">
        <v>15</v>
      </c>
      <c r="J115" s="46" t="s">
        <v>15</v>
      </c>
      <c r="K115" s="46" t="s">
        <v>15</v>
      </c>
      <c r="L115" s="1" t="s">
        <v>15</v>
      </c>
      <c r="M115" s="1" t="s">
        <v>15</v>
      </c>
      <c r="N115" s="1" t="s">
        <v>15</v>
      </c>
    </row>
    <row r="116" spans="1:16" ht="71.25" customHeight="1">
      <c r="A116" s="22" t="s">
        <v>272</v>
      </c>
      <c r="B116" s="44" t="s">
        <v>67</v>
      </c>
      <c r="C116" s="23" t="s">
        <v>14</v>
      </c>
      <c r="D116" s="53" t="s">
        <v>485</v>
      </c>
      <c r="E116" s="45" t="s">
        <v>15</v>
      </c>
      <c r="F116" s="45" t="s">
        <v>453</v>
      </c>
      <c r="G116" s="58" t="s">
        <v>455</v>
      </c>
      <c r="H116" s="45" t="s">
        <v>15</v>
      </c>
      <c r="I116" s="43" t="s">
        <v>15</v>
      </c>
      <c r="J116" s="45" t="s">
        <v>15</v>
      </c>
      <c r="K116" s="45" t="s">
        <v>15</v>
      </c>
      <c r="L116" s="7">
        <f>L117+L127+L132+L135+L146+L149+L152</f>
        <v>1954795.923</v>
      </c>
      <c r="M116" s="7">
        <f t="shared" ref="M116:N116" si="16">M117+M127+M132+M135+M146+M149+M152</f>
        <v>2819594.3489999999</v>
      </c>
      <c r="N116" s="7">
        <f t="shared" si="16"/>
        <v>4070614.6510000001</v>
      </c>
    </row>
    <row r="117" spans="1:16" ht="83.25" customHeight="1">
      <c r="A117" s="43" t="s">
        <v>273</v>
      </c>
      <c r="B117" s="44" t="s">
        <v>213</v>
      </c>
      <c r="C117" s="46" t="s">
        <v>14</v>
      </c>
      <c r="D117" s="53" t="s">
        <v>484</v>
      </c>
      <c r="E117" s="46" t="s">
        <v>68</v>
      </c>
      <c r="F117" s="46" t="s">
        <v>447</v>
      </c>
      <c r="G117" s="59" t="s">
        <v>456</v>
      </c>
      <c r="H117" s="46" t="s">
        <v>15</v>
      </c>
      <c r="I117" s="49" t="s">
        <v>15</v>
      </c>
      <c r="J117" s="46" t="s">
        <v>15</v>
      </c>
      <c r="K117" s="46" t="s">
        <v>15</v>
      </c>
      <c r="L117" s="48">
        <f>L118+L119+L121+L123+L125+L120</f>
        <v>45708.783000000003</v>
      </c>
      <c r="M117" s="48">
        <f t="shared" ref="M117:N117" si="17">M118+M119+M121+M123+M125+M120</f>
        <v>16336.42</v>
      </c>
      <c r="N117" s="48">
        <f t="shared" si="17"/>
        <v>16888.878000000001</v>
      </c>
    </row>
    <row r="118" spans="1:16" ht="27.75" customHeight="1">
      <c r="A118" s="83" t="s">
        <v>274</v>
      </c>
      <c r="B118" s="84" t="s">
        <v>214</v>
      </c>
      <c r="C118" s="74" t="s">
        <v>14</v>
      </c>
      <c r="D118" s="74" t="s">
        <v>356</v>
      </c>
      <c r="E118" s="74" t="s">
        <v>68</v>
      </c>
      <c r="F118" s="74" t="s">
        <v>447</v>
      </c>
      <c r="G118" s="74" t="s">
        <v>456</v>
      </c>
      <c r="H118" s="46">
        <v>804</v>
      </c>
      <c r="I118" s="49" t="s">
        <v>132</v>
      </c>
      <c r="J118" s="46" t="s">
        <v>69</v>
      </c>
      <c r="K118" s="46">
        <v>600</v>
      </c>
      <c r="L118" s="1">
        <v>12696.555</v>
      </c>
      <c r="M118" s="1">
        <v>13277.017</v>
      </c>
      <c r="N118" s="1">
        <v>13829.475</v>
      </c>
      <c r="P118" s="18"/>
    </row>
    <row r="119" spans="1:16" ht="30.75" customHeight="1">
      <c r="A119" s="83"/>
      <c r="B119" s="84"/>
      <c r="C119" s="74"/>
      <c r="D119" s="74"/>
      <c r="E119" s="74"/>
      <c r="F119" s="74"/>
      <c r="G119" s="74"/>
      <c r="H119" s="46">
        <v>804</v>
      </c>
      <c r="I119" s="49" t="s">
        <v>129</v>
      </c>
      <c r="J119" s="46" t="s">
        <v>69</v>
      </c>
      <c r="K119" s="46">
        <v>600</v>
      </c>
      <c r="L119" s="1">
        <f>32937.228-L125</f>
        <v>29952.825000000004</v>
      </c>
      <c r="M119" s="1">
        <v>0</v>
      </c>
      <c r="N119" s="1">
        <v>0</v>
      </c>
    </row>
    <row r="120" spans="1:16" ht="24.75" hidden="1" customHeight="1">
      <c r="A120" s="83"/>
      <c r="B120" s="84"/>
      <c r="C120" s="74"/>
      <c r="D120" s="74"/>
      <c r="E120" s="74"/>
      <c r="F120" s="74"/>
      <c r="G120" s="74"/>
      <c r="H120" s="46">
        <v>804</v>
      </c>
      <c r="I120" s="49" t="s">
        <v>128</v>
      </c>
      <c r="J120" s="46" t="s">
        <v>69</v>
      </c>
      <c r="K120" s="46">
        <v>600</v>
      </c>
      <c r="L120" s="1"/>
      <c r="M120" s="1"/>
      <c r="N120" s="1"/>
    </row>
    <row r="121" spans="1:16" ht="35.25" customHeight="1">
      <c r="A121" s="83"/>
      <c r="B121" s="84"/>
      <c r="C121" s="74"/>
      <c r="D121" s="74"/>
      <c r="E121" s="74"/>
      <c r="F121" s="74"/>
      <c r="G121" s="74"/>
      <c r="H121" s="46">
        <v>804</v>
      </c>
      <c r="I121" s="49" t="s">
        <v>127</v>
      </c>
      <c r="J121" s="46" t="s">
        <v>69</v>
      </c>
      <c r="K121" s="46">
        <v>600</v>
      </c>
      <c r="L121" s="1">
        <v>75</v>
      </c>
      <c r="M121" s="1">
        <v>75</v>
      </c>
      <c r="N121" s="1">
        <v>75</v>
      </c>
    </row>
    <row r="122" spans="1:16" ht="163.5" customHeight="1">
      <c r="A122" s="43"/>
      <c r="B122" s="44" t="s">
        <v>215</v>
      </c>
      <c r="C122" s="46" t="s">
        <v>18</v>
      </c>
      <c r="D122" s="46" t="s">
        <v>356</v>
      </c>
      <c r="E122" s="46" t="s">
        <v>15</v>
      </c>
      <c r="F122" s="46" t="s">
        <v>15</v>
      </c>
      <c r="G122" s="59" t="s">
        <v>458</v>
      </c>
      <c r="H122" s="46" t="s">
        <v>15</v>
      </c>
      <c r="I122" s="49" t="s">
        <v>15</v>
      </c>
      <c r="J122" s="46" t="s">
        <v>15</v>
      </c>
      <c r="K122" s="46" t="s">
        <v>15</v>
      </c>
      <c r="L122" s="1" t="s">
        <v>15</v>
      </c>
      <c r="M122" s="1" t="s">
        <v>15</v>
      </c>
      <c r="N122" s="1" t="s">
        <v>15</v>
      </c>
    </row>
    <row r="123" spans="1:16" ht="147" hidden="1" customHeight="1">
      <c r="A123" s="43" t="s">
        <v>275</v>
      </c>
      <c r="B123" s="44" t="s">
        <v>216</v>
      </c>
      <c r="C123" s="46" t="s">
        <v>14</v>
      </c>
      <c r="D123" s="46" t="s">
        <v>426</v>
      </c>
      <c r="E123" s="46" t="s">
        <v>25</v>
      </c>
      <c r="F123" s="46" t="s">
        <v>447</v>
      </c>
      <c r="G123" s="59" t="s">
        <v>450</v>
      </c>
      <c r="H123" s="46">
        <v>804</v>
      </c>
      <c r="I123" s="49" t="s">
        <v>129</v>
      </c>
      <c r="J123" s="46" t="s">
        <v>69</v>
      </c>
      <c r="K123" s="46">
        <v>600</v>
      </c>
      <c r="L123" s="1">
        <v>0</v>
      </c>
      <c r="M123" s="1">
        <v>0</v>
      </c>
      <c r="N123" s="1">
        <v>0</v>
      </c>
    </row>
    <row r="124" spans="1:16" ht="63.75" hidden="1">
      <c r="A124" s="13"/>
      <c r="B124" s="44" t="s">
        <v>217</v>
      </c>
      <c r="C124" s="14" t="s">
        <v>18</v>
      </c>
      <c r="D124" s="46" t="s">
        <v>421</v>
      </c>
      <c r="E124" s="46" t="s">
        <v>15</v>
      </c>
      <c r="F124" s="46" t="s">
        <v>15</v>
      </c>
      <c r="G124" s="59" t="s">
        <v>351</v>
      </c>
      <c r="H124" s="46" t="s">
        <v>15</v>
      </c>
      <c r="I124" s="49" t="s">
        <v>15</v>
      </c>
      <c r="J124" s="46" t="s">
        <v>15</v>
      </c>
      <c r="K124" s="46" t="s">
        <v>15</v>
      </c>
      <c r="L124" s="1" t="s">
        <v>15</v>
      </c>
      <c r="M124" s="1" t="s">
        <v>15</v>
      </c>
      <c r="N124" s="1" t="s">
        <v>15</v>
      </c>
    </row>
    <row r="125" spans="1:16" ht="100.5" customHeight="1">
      <c r="A125" s="43" t="s">
        <v>275</v>
      </c>
      <c r="B125" s="44" t="s">
        <v>354</v>
      </c>
      <c r="C125" s="46" t="s">
        <v>14</v>
      </c>
      <c r="D125" s="53" t="s">
        <v>484</v>
      </c>
      <c r="E125" s="46" t="s">
        <v>26</v>
      </c>
      <c r="F125" s="46" t="s">
        <v>447</v>
      </c>
      <c r="G125" s="59" t="s">
        <v>456</v>
      </c>
      <c r="H125" s="46">
        <v>804</v>
      </c>
      <c r="I125" s="49" t="s">
        <v>129</v>
      </c>
      <c r="J125" s="46" t="s">
        <v>69</v>
      </c>
      <c r="K125" s="46">
        <v>600</v>
      </c>
      <c r="L125" s="1">
        <v>2984.4029999999998</v>
      </c>
      <c r="M125" s="1">
        <v>2984.4029999999998</v>
      </c>
      <c r="N125" s="1">
        <v>2984.4029999999998</v>
      </c>
    </row>
    <row r="126" spans="1:16" ht="75" customHeight="1">
      <c r="A126" s="13"/>
      <c r="B126" s="44" t="s">
        <v>355</v>
      </c>
      <c r="C126" s="46" t="s">
        <v>18</v>
      </c>
      <c r="D126" s="46" t="s">
        <v>356</v>
      </c>
      <c r="E126" s="46" t="s">
        <v>15</v>
      </c>
      <c r="F126" s="46" t="s">
        <v>15</v>
      </c>
      <c r="G126" s="59" t="s">
        <v>457</v>
      </c>
      <c r="H126" s="46" t="s">
        <v>15</v>
      </c>
      <c r="I126" s="49" t="s">
        <v>15</v>
      </c>
      <c r="J126" s="46" t="s">
        <v>15</v>
      </c>
      <c r="K126" s="46" t="s">
        <v>15</v>
      </c>
      <c r="L126" s="1" t="s">
        <v>15</v>
      </c>
      <c r="M126" s="1" t="s">
        <v>15</v>
      </c>
      <c r="N126" s="1" t="s">
        <v>15</v>
      </c>
    </row>
    <row r="127" spans="1:16" ht="108.75" customHeight="1">
      <c r="A127" s="43" t="s">
        <v>276</v>
      </c>
      <c r="B127" s="44" t="s">
        <v>218</v>
      </c>
      <c r="C127" s="46" t="s">
        <v>14</v>
      </c>
      <c r="D127" s="53" t="s">
        <v>484</v>
      </c>
      <c r="E127" s="63" t="s">
        <v>516</v>
      </c>
      <c r="F127" s="46" t="s">
        <v>454</v>
      </c>
      <c r="G127" s="59" t="s">
        <v>456</v>
      </c>
      <c r="H127" s="46" t="s">
        <v>15</v>
      </c>
      <c r="I127" s="49" t="s">
        <v>15</v>
      </c>
      <c r="J127" s="46" t="s">
        <v>15</v>
      </c>
      <c r="K127" s="46" t="s">
        <v>15</v>
      </c>
      <c r="L127" s="48">
        <f>L128+L129</f>
        <v>17787.759999999998</v>
      </c>
      <c r="M127" s="48">
        <f t="shared" ref="M127:N127" si="18">M128+M129</f>
        <v>17787.759999999998</v>
      </c>
      <c r="N127" s="48">
        <f t="shared" si="18"/>
        <v>17787.759999999998</v>
      </c>
    </row>
    <row r="128" spans="1:16" ht="52.5" customHeight="1">
      <c r="A128" s="83" t="s">
        <v>277</v>
      </c>
      <c r="B128" s="84" t="s">
        <v>374</v>
      </c>
      <c r="C128" s="74" t="s">
        <v>14</v>
      </c>
      <c r="D128" s="74" t="s">
        <v>472</v>
      </c>
      <c r="E128" s="74" t="s">
        <v>70</v>
      </c>
      <c r="F128" s="74" t="s">
        <v>447</v>
      </c>
      <c r="G128" s="74" t="s">
        <v>456</v>
      </c>
      <c r="H128" s="46">
        <v>804</v>
      </c>
      <c r="I128" s="49" t="s">
        <v>128</v>
      </c>
      <c r="J128" s="46" t="s">
        <v>71</v>
      </c>
      <c r="K128" s="46">
        <v>600</v>
      </c>
      <c r="L128" s="1">
        <v>17537.759999999998</v>
      </c>
      <c r="M128" s="1">
        <v>17537.759999999998</v>
      </c>
      <c r="N128" s="1">
        <v>17537.759999999998</v>
      </c>
    </row>
    <row r="129" spans="1:15" ht="45.75" customHeight="1">
      <c r="A129" s="83"/>
      <c r="B129" s="84"/>
      <c r="C129" s="74"/>
      <c r="D129" s="74"/>
      <c r="E129" s="74"/>
      <c r="F129" s="74"/>
      <c r="G129" s="74"/>
      <c r="H129" s="46">
        <v>804</v>
      </c>
      <c r="I129" s="49" t="s">
        <v>127</v>
      </c>
      <c r="J129" s="46" t="s">
        <v>71</v>
      </c>
      <c r="K129" s="46">
        <v>600</v>
      </c>
      <c r="L129" s="1">
        <v>250</v>
      </c>
      <c r="M129" s="1">
        <v>250</v>
      </c>
      <c r="N129" s="1">
        <v>250</v>
      </c>
    </row>
    <row r="130" spans="1:15" ht="89.25">
      <c r="A130" s="43"/>
      <c r="B130" s="44" t="s">
        <v>389</v>
      </c>
      <c r="C130" s="46" t="s">
        <v>18</v>
      </c>
      <c r="D130" s="46" t="s">
        <v>472</v>
      </c>
      <c r="E130" s="46" t="s">
        <v>15</v>
      </c>
      <c r="F130" s="46" t="s">
        <v>15</v>
      </c>
      <c r="G130" s="59" t="s">
        <v>457</v>
      </c>
      <c r="H130" s="46" t="s">
        <v>15</v>
      </c>
      <c r="I130" s="49" t="s">
        <v>15</v>
      </c>
      <c r="J130" s="46" t="s">
        <v>15</v>
      </c>
      <c r="K130" s="46" t="s">
        <v>15</v>
      </c>
      <c r="L130" s="1" t="s">
        <v>15</v>
      </c>
      <c r="M130" s="1" t="s">
        <v>15</v>
      </c>
      <c r="N130" s="1" t="s">
        <v>15</v>
      </c>
    </row>
    <row r="131" spans="1:15" ht="93" customHeight="1">
      <c r="A131" s="43"/>
      <c r="B131" s="44" t="s">
        <v>375</v>
      </c>
      <c r="C131" s="46"/>
      <c r="D131" s="53" t="s">
        <v>356</v>
      </c>
      <c r="E131" s="46" t="s">
        <v>15</v>
      </c>
      <c r="F131" s="46" t="s">
        <v>15</v>
      </c>
      <c r="G131" s="59" t="s">
        <v>457</v>
      </c>
      <c r="H131" s="46" t="s">
        <v>15</v>
      </c>
      <c r="I131" s="49" t="s">
        <v>15</v>
      </c>
      <c r="J131" s="46" t="s">
        <v>15</v>
      </c>
      <c r="K131" s="46" t="s">
        <v>15</v>
      </c>
      <c r="L131" s="1" t="s">
        <v>15</v>
      </c>
      <c r="M131" s="1" t="s">
        <v>15</v>
      </c>
      <c r="N131" s="1" t="s">
        <v>15</v>
      </c>
    </row>
    <row r="132" spans="1:15" ht="70.5" customHeight="1">
      <c r="A132" s="43" t="s">
        <v>278</v>
      </c>
      <c r="B132" s="44" t="s">
        <v>219</v>
      </c>
      <c r="C132" s="46" t="s">
        <v>14</v>
      </c>
      <c r="D132" s="53" t="s">
        <v>485</v>
      </c>
      <c r="E132" s="46" t="s">
        <v>72</v>
      </c>
      <c r="F132" s="46" t="s">
        <v>447</v>
      </c>
      <c r="G132" s="59" t="s">
        <v>381</v>
      </c>
      <c r="H132" s="46" t="s">
        <v>15</v>
      </c>
      <c r="I132" s="49" t="s">
        <v>15</v>
      </c>
      <c r="J132" s="46" t="s">
        <v>15</v>
      </c>
      <c r="K132" s="46" t="s">
        <v>15</v>
      </c>
      <c r="L132" s="48">
        <f>L133</f>
        <v>500</v>
      </c>
      <c r="M132" s="48">
        <f t="shared" ref="M132:N132" si="19">M133</f>
        <v>500</v>
      </c>
      <c r="N132" s="48">
        <f t="shared" si="19"/>
        <v>500</v>
      </c>
    </row>
    <row r="133" spans="1:15" ht="98.25" customHeight="1">
      <c r="A133" s="43" t="s">
        <v>279</v>
      </c>
      <c r="B133" s="44" t="s">
        <v>220</v>
      </c>
      <c r="C133" s="46" t="s">
        <v>14</v>
      </c>
      <c r="D133" s="46" t="s">
        <v>472</v>
      </c>
      <c r="E133" s="46" t="s">
        <v>73</v>
      </c>
      <c r="F133" s="46" t="s">
        <v>447</v>
      </c>
      <c r="G133" s="59" t="s">
        <v>380</v>
      </c>
      <c r="H133" s="46">
        <v>804</v>
      </c>
      <c r="I133" s="49" t="s">
        <v>128</v>
      </c>
      <c r="J133" s="46" t="s">
        <v>74</v>
      </c>
      <c r="K133" s="46">
        <v>600</v>
      </c>
      <c r="L133" s="1">
        <v>500</v>
      </c>
      <c r="M133" s="1">
        <v>500</v>
      </c>
      <c r="N133" s="1">
        <v>500</v>
      </c>
    </row>
    <row r="134" spans="1:15" ht="96.75" customHeight="1">
      <c r="A134" s="43"/>
      <c r="B134" s="44" t="s">
        <v>221</v>
      </c>
      <c r="C134" s="46" t="s">
        <v>18</v>
      </c>
      <c r="D134" s="53" t="s">
        <v>356</v>
      </c>
      <c r="E134" s="46" t="s">
        <v>15</v>
      </c>
      <c r="F134" s="46" t="s">
        <v>15</v>
      </c>
      <c r="G134" s="59" t="s">
        <v>457</v>
      </c>
      <c r="H134" s="46" t="s">
        <v>15</v>
      </c>
      <c r="I134" s="49" t="s">
        <v>15</v>
      </c>
      <c r="J134" s="46" t="s">
        <v>15</v>
      </c>
      <c r="K134" s="46" t="s">
        <v>15</v>
      </c>
      <c r="L134" s="1" t="s">
        <v>15</v>
      </c>
      <c r="M134" s="1" t="s">
        <v>15</v>
      </c>
      <c r="N134" s="1" t="s">
        <v>15</v>
      </c>
    </row>
    <row r="135" spans="1:15" ht="73.5" customHeight="1">
      <c r="A135" s="43" t="s">
        <v>280</v>
      </c>
      <c r="B135" s="44" t="s">
        <v>222</v>
      </c>
      <c r="C135" s="46" t="s">
        <v>14</v>
      </c>
      <c r="D135" s="53" t="s">
        <v>485</v>
      </c>
      <c r="E135" s="46" t="s">
        <v>75</v>
      </c>
      <c r="F135" s="46" t="s">
        <v>447</v>
      </c>
      <c r="G135" s="59" t="s">
        <v>456</v>
      </c>
      <c r="H135" s="46" t="s">
        <v>15</v>
      </c>
      <c r="I135" s="49" t="s">
        <v>15</v>
      </c>
      <c r="J135" s="46" t="s">
        <v>15</v>
      </c>
      <c r="K135" s="46" t="s">
        <v>15</v>
      </c>
      <c r="L135" s="48">
        <f>L136+L137+L138+L139+L140+L142+L141</f>
        <v>159252.08800000002</v>
      </c>
      <c r="M135" s="48">
        <f t="shared" ref="M135:N135" si="20">M136+M137+M138+M139+M140+M142+M141</f>
        <v>163499.33600000001</v>
      </c>
      <c r="N135" s="48">
        <f t="shared" si="20"/>
        <v>167539.51300000001</v>
      </c>
    </row>
    <row r="136" spans="1:15">
      <c r="A136" s="83" t="s">
        <v>281</v>
      </c>
      <c r="B136" s="84" t="s">
        <v>223</v>
      </c>
      <c r="C136" s="74" t="s">
        <v>14</v>
      </c>
      <c r="D136" s="74" t="s">
        <v>473</v>
      </c>
      <c r="E136" s="74" t="s">
        <v>75</v>
      </c>
      <c r="F136" s="74" t="s">
        <v>447</v>
      </c>
      <c r="G136" s="74" t="s">
        <v>456</v>
      </c>
      <c r="H136" s="46">
        <v>804</v>
      </c>
      <c r="I136" s="49" t="s">
        <v>127</v>
      </c>
      <c r="J136" s="46" t="s">
        <v>76</v>
      </c>
      <c r="K136" s="46">
        <v>100</v>
      </c>
      <c r="L136" s="1">
        <v>121391.323</v>
      </c>
      <c r="M136" s="1">
        <v>125638.571</v>
      </c>
      <c r="N136" s="1">
        <v>129678.74800000001</v>
      </c>
      <c r="O136" s="18"/>
    </row>
    <row r="137" spans="1:15">
      <c r="A137" s="83"/>
      <c r="B137" s="84"/>
      <c r="C137" s="74"/>
      <c r="D137" s="74"/>
      <c r="E137" s="74"/>
      <c r="F137" s="74"/>
      <c r="G137" s="74"/>
      <c r="H137" s="46">
        <v>804</v>
      </c>
      <c r="I137" s="49" t="s">
        <v>127</v>
      </c>
      <c r="J137" s="46" t="s">
        <v>76</v>
      </c>
      <c r="K137" s="46">
        <v>200</v>
      </c>
      <c r="L137" s="1">
        <v>25676.163</v>
      </c>
      <c r="M137" s="1">
        <v>25678.262999999999</v>
      </c>
      <c r="N137" s="1">
        <v>25678.262999999999</v>
      </c>
    </row>
    <row r="138" spans="1:15" hidden="1">
      <c r="A138" s="83"/>
      <c r="B138" s="84"/>
      <c r="C138" s="74"/>
      <c r="D138" s="74"/>
      <c r="E138" s="74"/>
      <c r="F138" s="74"/>
      <c r="G138" s="74"/>
      <c r="H138" s="46"/>
      <c r="I138" s="49"/>
      <c r="J138" s="46"/>
      <c r="K138" s="46"/>
      <c r="L138" s="1"/>
      <c r="M138" s="1"/>
      <c r="N138" s="1"/>
    </row>
    <row r="139" spans="1:15">
      <c r="A139" s="83"/>
      <c r="B139" s="84"/>
      <c r="C139" s="74"/>
      <c r="D139" s="74"/>
      <c r="E139" s="74"/>
      <c r="F139" s="74"/>
      <c r="G139" s="74"/>
      <c r="H139" s="46">
        <v>804</v>
      </c>
      <c r="I139" s="49" t="s">
        <v>127</v>
      </c>
      <c r="J139" s="46" t="s">
        <v>76</v>
      </c>
      <c r="K139" s="46">
        <v>800</v>
      </c>
      <c r="L139" s="1">
        <v>1371.3019999999999</v>
      </c>
      <c r="M139" s="1">
        <v>1371.3019999999999</v>
      </c>
      <c r="N139" s="1">
        <v>1371.3019999999999</v>
      </c>
    </row>
    <row r="140" spans="1:15">
      <c r="A140" s="83"/>
      <c r="B140" s="84"/>
      <c r="C140" s="74"/>
      <c r="D140" s="74"/>
      <c r="E140" s="74"/>
      <c r="F140" s="74"/>
      <c r="G140" s="74"/>
      <c r="H140" s="46">
        <v>804</v>
      </c>
      <c r="I140" s="62" t="s">
        <v>350</v>
      </c>
      <c r="J140" s="46" t="s">
        <v>77</v>
      </c>
      <c r="K140" s="46">
        <v>300</v>
      </c>
      <c r="L140" s="1">
        <v>57.6</v>
      </c>
      <c r="M140" s="1">
        <v>57.6</v>
      </c>
      <c r="N140" s="1">
        <v>57.6</v>
      </c>
    </row>
    <row r="141" spans="1:15" ht="19.5" customHeight="1">
      <c r="A141" s="83"/>
      <c r="B141" s="84"/>
      <c r="C141" s="74"/>
      <c r="D141" s="74"/>
      <c r="E141" s="74"/>
      <c r="F141" s="74"/>
      <c r="G141" s="74"/>
      <c r="H141" s="46">
        <v>804</v>
      </c>
      <c r="I141" s="49" t="s">
        <v>350</v>
      </c>
      <c r="J141" s="46" t="s">
        <v>76</v>
      </c>
      <c r="K141" s="46">
        <v>100</v>
      </c>
      <c r="L141" s="1">
        <v>2.1</v>
      </c>
      <c r="M141" s="1">
        <v>0</v>
      </c>
      <c r="N141" s="1">
        <v>0</v>
      </c>
    </row>
    <row r="142" spans="1:15" ht="24" customHeight="1">
      <c r="A142" s="83"/>
      <c r="B142" s="84"/>
      <c r="C142" s="74"/>
      <c r="D142" s="74"/>
      <c r="E142" s="74"/>
      <c r="F142" s="74"/>
      <c r="G142" s="74"/>
      <c r="H142" s="46">
        <v>804</v>
      </c>
      <c r="I142" s="49" t="s">
        <v>128</v>
      </c>
      <c r="J142" s="46" t="s">
        <v>76</v>
      </c>
      <c r="K142" s="46">
        <v>600</v>
      </c>
      <c r="L142" s="1">
        <v>10753.6</v>
      </c>
      <c r="M142" s="1">
        <v>10753.6</v>
      </c>
      <c r="N142" s="1">
        <v>10753.6</v>
      </c>
    </row>
    <row r="143" spans="1:15" ht="70.5" customHeight="1">
      <c r="A143" s="43"/>
      <c r="B143" s="44" t="s">
        <v>224</v>
      </c>
      <c r="C143" s="46" t="s">
        <v>18</v>
      </c>
      <c r="D143" s="46" t="s">
        <v>356</v>
      </c>
      <c r="E143" s="46" t="s">
        <v>15</v>
      </c>
      <c r="F143" s="46" t="s">
        <v>15</v>
      </c>
      <c r="G143" s="59" t="s">
        <v>488</v>
      </c>
      <c r="H143" s="46" t="s">
        <v>15</v>
      </c>
      <c r="I143" s="49" t="s">
        <v>15</v>
      </c>
      <c r="J143" s="46" t="s">
        <v>15</v>
      </c>
      <c r="K143" s="46" t="s">
        <v>15</v>
      </c>
      <c r="L143" s="1" t="s">
        <v>15</v>
      </c>
      <c r="M143" s="1" t="s">
        <v>15</v>
      </c>
      <c r="N143" s="1" t="s">
        <v>15</v>
      </c>
    </row>
    <row r="144" spans="1:15" ht="164.25" customHeight="1">
      <c r="A144" s="43"/>
      <c r="B144" s="44" t="s">
        <v>341</v>
      </c>
      <c r="C144" s="46" t="s">
        <v>18</v>
      </c>
      <c r="D144" s="46" t="s">
        <v>356</v>
      </c>
      <c r="E144" s="46" t="s">
        <v>15</v>
      </c>
      <c r="F144" s="46" t="s">
        <v>15</v>
      </c>
      <c r="G144" s="59" t="s">
        <v>458</v>
      </c>
      <c r="H144" s="46" t="s">
        <v>15</v>
      </c>
      <c r="I144" s="49" t="s">
        <v>15</v>
      </c>
      <c r="J144" s="46" t="s">
        <v>15</v>
      </c>
      <c r="K144" s="46" t="s">
        <v>15</v>
      </c>
      <c r="L144" s="1" t="s">
        <v>15</v>
      </c>
      <c r="M144" s="1" t="s">
        <v>15</v>
      </c>
      <c r="N144" s="1" t="s">
        <v>15</v>
      </c>
    </row>
    <row r="145" spans="1:15" ht="69.75" customHeight="1">
      <c r="A145" s="43"/>
      <c r="B145" s="44" t="s">
        <v>225</v>
      </c>
      <c r="C145" s="46"/>
      <c r="D145" s="46" t="s">
        <v>356</v>
      </c>
      <c r="E145" s="46" t="s">
        <v>15</v>
      </c>
      <c r="F145" s="46" t="s">
        <v>15</v>
      </c>
      <c r="G145" s="59" t="s">
        <v>457</v>
      </c>
      <c r="H145" s="46" t="s">
        <v>15</v>
      </c>
      <c r="I145" s="49" t="s">
        <v>15</v>
      </c>
      <c r="J145" s="46" t="s">
        <v>15</v>
      </c>
      <c r="K145" s="46" t="s">
        <v>15</v>
      </c>
      <c r="L145" s="1" t="s">
        <v>15</v>
      </c>
      <c r="M145" s="1" t="s">
        <v>15</v>
      </c>
      <c r="N145" s="1" t="s">
        <v>15</v>
      </c>
    </row>
    <row r="146" spans="1:15" ht="95.25" customHeight="1">
      <c r="A146" s="43" t="s">
        <v>282</v>
      </c>
      <c r="B146" s="44" t="s">
        <v>226</v>
      </c>
      <c r="C146" s="46" t="s">
        <v>14</v>
      </c>
      <c r="D146" s="53" t="s">
        <v>483</v>
      </c>
      <c r="E146" s="46" t="s">
        <v>78</v>
      </c>
      <c r="F146" s="46" t="s">
        <v>447</v>
      </c>
      <c r="G146" s="59" t="s">
        <v>456</v>
      </c>
      <c r="H146" s="46" t="s">
        <v>15</v>
      </c>
      <c r="I146" s="49" t="s">
        <v>15</v>
      </c>
      <c r="J146" s="46" t="s">
        <v>15</v>
      </c>
      <c r="K146" s="46" t="s">
        <v>15</v>
      </c>
      <c r="L146" s="48">
        <v>0</v>
      </c>
      <c r="M146" s="48">
        <v>0</v>
      </c>
      <c r="N146" s="48">
        <v>0</v>
      </c>
    </row>
    <row r="147" spans="1:15" ht="97.5" customHeight="1">
      <c r="A147" s="43" t="s">
        <v>283</v>
      </c>
      <c r="B147" s="44" t="s">
        <v>227</v>
      </c>
      <c r="C147" s="46" t="s">
        <v>14</v>
      </c>
      <c r="D147" s="46" t="s">
        <v>473</v>
      </c>
      <c r="E147" s="46" t="s">
        <v>75</v>
      </c>
      <c r="F147" s="46" t="s">
        <v>447</v>
      </c>
      <c r="G147" s="59" t="s">
        <v>456</v>
      </c>
      <c r="H147" s="46">
        <v>804</v>
      </c>
      <c r="I147" s="49" t="s">
        <v>15</v>
      </c>
      <c r="J147" s="46" t="s">
        <v>15</v>
      </c>
      <c r="K147" s="46" t="s">
        <v>14</v>
      </c>
      <c r="L147" s="1">
        <v>0</v>
      </c>
      <c r="M147" s="1">
        <v>0</v>
      </c>
      <c r="N147" s="1">
        <v>0</v>
      </c>
    </row>
    <row r="148" spans="1:15" ht="97.5" customHeight="1">
      <c r="A148" s="43"/>
      <c r="B148" s="44" t="s">
        <v>228</v>
      </c>
      <c r="C148" s="14"/>
      <c r="D148" s="46" t="s">
        <v>472</v>
      </c>
      <c r="E148" s="46" t="s">
        <v>15</v>
      </c>
      <c r="F148" s="46" t="s">
        <v>15</v>
      </c>
      <c r="G148" s="59" t="s">
        <v>457</v>
      </c>
      <c r="H148" s="46" t="s">
        <v>15</v>
      </c>
      <c r="I148" s="49" t="s">
        <v>15</v>
      </c>
      <c r="J148" s="46" t="s">
        <v>15</v>
      </c>
      <c r="K148" s="46" t="s">
        <v>15</v>
      </c>
      <c r="L148" s="1" t="s">
        <v>15</v>
      </c>
      <c r="M148" s="1" t="s">
        <v>15</v>
      </c>
      <c r="N148" s="1" t="s">
        <v>15</v>
      </c>
    </row>
    <row r="149" spans="1:15" ht="109.5" customHeight="1">
      <c r="A149" s="43" t="s">
        <v>284</v>
      </c>
      <c r="B149" s="44" t="s">
        <v>229</v>
      </c>
      <c r="C149" s="45" t="s">
        <v>14</v>
      </c>
      <c r="D149" s="53" t="s">
        <v>483</v>
      </c>
      <c r="E149" s="63" t="s">
        <v>517</v>
      </c>
      <c r="F149" s="46" t="s">
        <v>447</v>
      </c>
      <c r="G149" s="59" t="s">
        <v>456</v>
      </c>
      <c r="H149" s="45" t="s">
        <v>15</v>
      </c>
      <c r="I149" s="43" t="s">
        <v>15</v>
      </c>
      <c r="J149" s="45" t="s">
        <v>15</v>
      </c>
      <c r="K149" s="45" t="s">
        <v>15</v>
      </c>
      <c r="L149" s="7">
        <f>L150</f>
        <v>237.5</v>
      </c>
      <c r="M149" s="7">
        <f t="shared" ref="M149:N149" si="21">M150</f>
        <v>237.5</v>
      </c>
      <c r="N149" s="7">
        <f t="shared" si="21"/>
        <v>237.5</v>
      </c>
    </row>
    <row r="150" spans="1:15" ht="96.75" customHeight="1">
      <c r="A150" s="43" t="s">
        <v>285</v>
      </c>
      <c r="B150" s="44" t="s">
        <v>343</v>
      </c>
      <c r="C150" s="46" t="s">
        <v>14</v>
      </c>
      <c r="D150" s="46" t="s">
        <v>472</v>
      </c>
      <c r="E150" s="46" t="s">
        <v>75</v>
      </c>
      <c r="F150" s="46" t="s">
        <v>447</v>
      </c>
      <c r="G150" s="59" t="s">
        <v>456</v>
      </c>
      <c r="H150" s="45">
        <v>804</v>
      </c>
      <c r="I150" s="43" t="s">
        <v>128</v>
      </c>
      <c r="J150" s="45" t="s">
        <v>79</v>
      </c>
      <c r="K150" s="45">
        <v>600</v>
      </c>
      <c r="L150" s="10">
        <v>237.5</v>
      </c>
      <c r="M150" s="10">
        <v>237.5</v>
      </c>
      <c r="N150" s="10">
        <v>237.5</v>
      </c>
    </row>
    <row r="151" spans="1:15" ht="99" customHeight="1">
      <c r="A151" s="43"/>
      <c r="B151" s="44" t="s">
        <v>230</v>
      </c>
      <c r="C151" s="46" t="s">
        <v>18</v>
      </c>
      <c r="D151" s="46" t="s">
        <v>472</v>
      </c>
      <c r="E151" s="46" t="s">
        <v>15</v>
      </c>
      <c r="F151" s="46" t="s">
        <v>15</v>
      </c>
      <c r="G151" s="59" t="s">
        <v>457</v>
      </c>
      <c r="H151" s="45" t="s">
        <v>15</v>
      </c>
      <c r="I151" s="43" t="s">
        <v>15</v>
      </c>
      <c r="J151" s="45" t="s">
        <v>15</v>
      </c>
      <c r="K151" s="45" t="s">
        <v>15</v>
      </c>
      <c r="L151" s="10" t="s">
        <v>15</v>
      </c>
      <c r="M151" s="10" t="s">
        <v>15</v>
      </c>
      <c r="N151" s="10" t="s">
        <v>15</v>
      </c>
    </row>
    <row r="152" spans="1:15" ht="58.5" customHeight="1">
      <c r="A152" s="42" t="s">
        <v>476</v>
      </c>
      <c r="B152" s="44" t="s">
        <v>478</v>
      </c>
      <c r="C152" s="40"/>
      <c r="D152" s="40" t="s">
        <v>482</v>
      </c>
      <c r="E152" s="40" t="s">
        <v>49</v>
      </c>
      <c r="F152" s="46" t="s">
        <v>447</v>
      </c>
      <c r="G152" s="59" t="s">
        <v>456</v>
      </c>
      <c r="H152" s="46" t="s">
        <v>15</v>
      </c>
      <c r="I152" s="49" t="s">
        <v>15</v>
      </c>
      <c r="J152" s="46" t="s">
        <v>15</v>
      </c>
      <c r="K152" s="46" t="s">
        <v>15</v>
      </c>
      <c r="L152" s="7">
        <f>L153+L154</f>
        <v>1731309.7919999999</v>
      </c>
      <c r="M152" s="7">
        <f t="shared" ref="M152:N152" si="22">M153+M154</f>
        <v>2621233.3330000001</v>
      </c>
      <c r="N152" s="7">
        <f t="shared" si="22"/>
        <v>3867661</v>
      </c>
    </row>
    <row r="153" spans="1:15" ht="27" customHeight="1">
      <c r="A153" s="81" t="s">
        <v>477</v>
      </c>
      <c r="B153" s="75" t="s">
        <v>479</v>
      </c>
      <c r="C153" s="68" t="s">
        <v>14</v>
      </c>
      <c r="D153" s="68" t="s">
        <v>482</v>
      </c>
      <c r="E153" s="68" t="s">
        <v>49</v>
      </c>
      <c r="F153" s="35">
        <v>44570</v>
      </c>
      <c r="G153" s="59" t="s">
        <v>456</v>
      </c>
      <c r="H153" s="46">
        <v>808</v>
      </c>
      <c r="I153" s="49" t="s">
        <v>127</v>
      </c>
      <c r="J153" s="46" t="s">
        <v>474</v>
      </c>
      <c r="K153" s="46">
        <v>400</v>
      </c>
      <c r="L153" s="1">
        <v>1670647.1259999999</v>
      </c>
      <c r="M153" s="1">
        <v>2621233.3330000001</v>
      </c>
      <c r="N153" s="1">
        <v>3867661</v>
      </c>
      <c r="O153" s="18"/>
    </row>
    <row r="154" spans="1:15" ht="30.75" customHeight="1">
      <c r="A154" s="85"/>
      <c r="B154" s="77"/>
      <c r="C154" s="70"/>
      <c r="D154" s="70"/>
      <c r="E154" s="70"/>
      <c r="F154" s="35">
        <v>44570</v>
      </c>
      <c r="G154" s="59" t="s">
        <v>456</v>
      </c>
      <c r="H154" s="46">
        <v>808</v>
      </c>
      <c r="I154" s="49" t="s">
        <v>127</v>
      </c>
      <c r="J154" s="46" t="s">
        <v>475</v>
      </c>
      <c r="K154" s="46">
        <v>400</v>
      </c>
      <c r="L154" s="1">
        <v>60662.665999999997</v>
      </c>
      <c r="M154" s="1">
        <v>0</v>
      </c>
      <c r="N154" s="1">
        <v>0</v>
      </c>
      <c r="O154" s="18"/>
    </row>
    <row r="155" spans="1:15" ht="61.5" customHeight="1">
      <c r="A155" s="43"/>
      <c r="B155" s="54" t="s">
        <v>489</v>
      </c>
      <c r="C155" s="46" t="s">
        <v>18</v>
      </c>
      <c r="D155" s="63" t="s">
        <v>482</v>
      </c>
      <c r="E155" s="46" t="s">
        <v>15</v>
      </c>
      <c r="F155" s="46" t="s">
        <v>15</v>
      </c>
      <c r="G155" s="63" t="s">
        <v>518</v>
      </c>
      <c r="H155" s="46" t="s">
        <v>15</v>
      </c>
      <c r="I155" s="49" t="s">
        <v>15</v>
      </c>
      <c r="J155" s="46" t="s">
        <v>15</v>
      </c>
      <c r="K155" s="46" t="s">
        <v>15</v>
      </c>
      <c r="L155" s="1" t="s">
        <v>15</v>
      </c>
      <c r="M155" s="1" t="s">
        <v>15</v>
      </c>
      <c r="N155" s="1" t="s">
        <v>15</v>
      </c>
    </row>
    <row r="156" spans="1:15" ht="69.75" customHeight="1">
      <c r="A156" s="43" t="s">
        <v>286</v>
      </c>
      <c r="B156" s="44" t="s">
        <v>231</v>
      </c>
      <c r="C156" s="46" t="s">
        <v>14</v>
      </c>
      <c r="D156" s="53" t="s">
        <v>483</v>
      </c>
      <c r="E156" s="46" t="s">
        <v>15</v>
      </c>
      <c r="F156" s="46" t="s">
        <v>453</v>
      </c>
      <c r="G156" s="59" t="s">
        <v>455</v>
      </c>
      <c r="H156" s="46" t="s">
        <v>15</v>
      </c>
      <c r="I156" s="49" t="s">
        <v>15</v>
      </c>
      <c r="J156" s="46" t="s">
        <v>15</v>
      </c>
      <c r="K156" s="46" t="s">
        <v>15</v>
      </c>
      <c r="L156" s="48">
        <f>L157+L163</f>
        <v>228500.00599999999</v>
      </c>
      <c r="M156" s="48">
        <f>M157+M163</f>
        <v>211100.69999999998</v>
      </c>
      <c r="N156" s="48">
        <f>N157+N163</f>
        <v>217381.62</v>
      </c>
    </row>
    <row r="157" spans="1:15" ht="69.75" customHeight="1">
      <c r="A157" s="43" t="s">
        <v>287</v>
      </c>
      <c r="B157" s="44" t="s">
        <v>232</v>
      </c>
      <c r="C157" s="46" t="s">
        <v>14</v>
      </c>
      <c r="D157" s="53" t="s">
        <v>483</v>
      </c>
      <c r="E157" s="46" t="s">
        <v>80</v>
      </c>
      <c r="F157" s="46" t="s">
        <v>447</v>
      </c>
      <c r="G157" s="59" t="s">
        <v>456</v>
      </c>
      <c r="H157" s="46" t="s">
        <v>15</v>
      </c>
      <c r="I157" s="49" t="s">
        <v>15</v>
      </c>
      <c r="J157" s="46" t="s">
        <v>15</v>
      </c>
      <c r="K157" s="46" t="s">
        <v>15</v>
      </c>
      <c r="L157" s="48">
        <f>L158+L159+L160+L161</f>
        <v>180431.89299999998</v>
      </c>
      <c r="M157" s="48">
        <f t="shared" ref="M157:N157" si="23">M158+M159+M160+M161</f>
        <v>186791.63399999999</v>
      </c>
      <c r="N157" s="48">
        <f t="shared" si="23"/>
        <v>192843.231</v>
      </c>
    </row>
    <row r="158" spans="1:15" ht="16.5" customHeight="1">
      <c r="A158" s="83" t="s">
        <v>288</v>
      </c>
      <c r="B158" s="84" t="s">
        <v>233</v>
      </c>
      <c r="C158" s="74" t="s">
        <v>14</v>
      </c>
      <c r="D158" s="74" t="s">
        <v>494</v>
      </c>
      <c r="E158" s="74" t="s">
        <v>81</v>
      </c>
      <c r="F158" s="74" t="s">
        <v>447</v>
      </c>
      <c r="G158" s="74" t="s">
        <v>456</v>
      </c>
      <c r="H158" s="46">
        <v>804</v>
      </c>
      <c r="I158" s="49" t="s">
        <v>129</v>
      </c>
      <c r="J158" s="46" t="s">
        <v>82</v>
      </c>
      <c r="K158" s="46">
        <v>600</v>
      </c>
      <c r="L158" s="1">
        <v>144241.69899999999</v>
      </c>
      <c r="M158" s="1">
        <v>149826.12700000001</v>
      </c>
      <c r="N158" s="1">
        <v>155139.204</v>
      </c>
    </row>
    <row r="159" spans="1:15" ht="18.75" customHeight="1">
      <c r="A159" s="83"/>
      <c r="B159" s="84"/>
      <c r="C159" s="74"/>
      <c r="D159" s="74"/>
      <c r="E159" s="74"/>
      <c r="F159" s="74"/>
      <c r="G159" s="74"/>
      <c r="H159" s="46">
        <v>804</v>
      </c>
      <c r="I159" s="49" t="s">
        <v>129</v>
      </c>
      <c r="J159" s="46" t="s">
        <v>83</v>
      </c>
      <c r="K159" s="46">
        <v>600</v>
      </c>
      <c r="L159" s="1">
        <v>12422.005999999999</v>
      </c>
      <c r="M159" s="1">
        <v>12422.005999999999</v>
      </c>
      <c r="N159" s="1">
        <v>12422.005999999999</v>
      </c>
    </row>
    <row r="160" spans="1:15" ht="18.75" customHeight="1">
      <c r="A160" s="83"/>
      <c r="B160" s="84"/>
      <c r="C160" s="74"/>
      <c r="D160" s="74"/>
      <c r="E160" s="74"/>
      <c r="F160" s="74"/>
      <c r="G160" s="74"/>
      <c r="H160" s="46">
        <v>804</v>
      </c>
      <c r="I160" s="49" t="s">
        <v>128</v>
      </c>
      <c r="J160" s="46" t="s">
        <v>83</v>
      </c>
      <c r="K160" s="46">
        <v>600</v>
      </c>
      <c r="L160" s="1">
        <v>6206.8969999999999</v>
      </c>
      <c r="M160" s="1">
        <v>6206.8969999999999</v>
      </c>
      <c r="N160" s="1">
        <v>6206.8969999999999</v>
      </c>
      <c r="O160" s="18"/>
    </row>
    <row r="161" spans="1:17" ht="30" customHeight="1">
      <c r="A161" s="83"/>
      <c r="B161" s="84"/>
      <c r="C161" s="74"/>
      <c r="D161" s="74"/>
      <c r="E161" s="74"/>
      <c r="F161" s="74"/>
      <c r="G161" s="74"/>
      <c r="H161" s="46">
        <v>804</v>
      </c>
      <c r="I161" s="49" t="s">
        <v>128</v>
      </c>
      <c r="J161" s="46" t="s">
        <v>82</v>
      </c>
      <c r="K161" s="46">
        <v>600</v>
      </c>
      <c r="L161" s="1">
        <v>17561.291000000001</v>
      </c>
      <c r="M161" s="1">
        <v>18336.603999999999</v>
      </c>
      <c r="N161" s="1">
        <v>19075.124</v>
      </c>
      <c r="O161" s="18">
        <f>L161+L158</f>
        <v>161802.99</v>
      </c>
      <c r="P161" s="18">
        <f t="shared" ref="P161:Q161" si="24">M161+M158</f>
        <v>168162.731</v>
      </c>
      <c r="Q161" s="18">
        <f t="shared" si="24"/>
        <v>174214.32800000001</v>
      </c>
    </row>
    <row r="162" spans="1:17" ht="167.25" customHeight="1">
      <c r="A162" s="43"/>
      <c r="B162" s="44" t="s">
        <v>234</v>
      </c>
      <c r="C162" s="46" t="s">
        <v>18</v>
      </c>
      <c r="D162" s="46" t="s">
        <v>356</v>
      </c>
      <c r="E162" s="46" t="s">
        <v>15</v>
      </c>
      <c r="F162" s="46" t="s">
        <v>15</v>
      </c>
      <c r="G162" s="59" t="s">
        <v>458</v>
      </c>
      <c r="H162" s="46" t="s">
        <v>15</v>
      </c>
      <c r="I162" s="49" t="s">
        <v>15</v>
      </c>
      <c r="J162" s="46" t="s">
        <v>15</v>
      </c>
      <c r="K162" s="46" t="s">
        <v>15</v>
      </c>
      <c r="L162" s="1" t="s">
        <v>15</v>
      </c>
      <c r="M162" s="1" t="s">
        <v>15</v>
      </c>
      <c r="N162" s="1" t="s">
        <v>15</v>
      </c>
      <c r="P162" s="2">
        <v>168162.731</v>
      </c>
      <c r="Q162" s="2">
        <v>174214.32800000001</v>
      </c>
    </row>
    <row r="163" spans="1:17" ht="73.5" customHeight="1">
      <c r="A163" s="43" t="s">
        <v>289</v>
      </c>
      <c r="B163" s="44" t="s">
        <v>235</v>
      </c>
      <c r="C163" s="46" t="s">
        <v>14</v>
      </c>
      <c r="D163" s="53" t="s">
        <v>483</v>
      </c>
      <c r="E163" s="46" t="s">
        <v>80</v>
      </c>
      <c r="F163" s="46" t="s">
        <v>447</v>
      </c>
      <c r="G163" s="59" t="s">
        <v>456</v>
      </c>
      <c r="H163" s="46" t="s">
        <v>15</v>
      </c>
      <c r="I163" s="49" t="s">
        <v>15</v>
      </c>
      <c r="J163" s="46" t="s">
        <v>15</v>
      </c>
      <c r="K163" s="46" t="s">
        <v>15</v>
      </c>
      <c r="L163" s="48">
        <f>L164+L165+L166+L167+L168+L169+L170+L171</f>
        <v>48068.112999999998</v>
      </c>
      <c r="M163" s="65">
        <f t="shared" ref="M163:N163" si="25">M164+M165+M166+M167+M168+M169+M170+M171</f>
        <v>24309.066000000003</v>
      </c>
      <c r="N163" s="65">
        <f t="shared" si="25"/>
        <v>24538.389000000003</v>
      </c>
      <c r="O163" s="2">
        <v>48068.112999999998</v>
      </c>
      <c r="P163" s="18"/>
      <c r="Q163" s="18"/>
    </row>
    <row r="164" spans="1:17" ht="12.75" customHeight="1">
      <c r="A164" s="81" t="s">
        <v>290</v>
      </c>
      <c r="B164" s="75" t="s">
        <v>236</v>
      </c>
      <c r="C164" s="68" t="s">
        <v>14</v>
      </c>
      <c r="D164" s="74" t="s">
        <v>472</v>
      </c>
      <c r="E164" s="68" t="s">
        <v>84</v>
      </c>
      <c r="F164" s="68" t="s">
        <v>447</v>
      </c>
      <c r="G164" s="74" t="s">
        <v>456</v>
      </c>
      <c r="H164" s="46">
        <v>804</v>
      </c>
      <c r="I164" s="49" t="s">
        <v>129</v>
      </c>
      <c r="J164" s="46" t="s">
        <v>85</v>
      </c>
      <c r="K164" s="46">
        <v>600</v>
      </c>
      <c r="L164" s="1">
        <v>1101.1500000000001</v>
      </c>
      <c r="M164" s="1">
        <v>1139.4949999999999</v>
      </c>
      <c r="N164" s="1">
        <v>1175.9870000000001</v>
      </c>
      <c r="O164" s="18">
        <f>O163-L163</f>
        <v>0</v>
      </c>
    </row>
    <row r="165" spans="1:17" ht="12.75" hidden="1" customHeight="1">
      <c r="A165" s="82"/>
      <c r="B165" s="76"/>
      <c r="C165" s="69"/>
      <c r="D165" s="74"/>
      <c r="E165" s="69"/>
      <c r="F165" s="69"/>
      <c r="G165" s="74"/>
      <c r="H165" s="46">
        <v>804</v>
      </c>
      <c r="I165" s="49" t="s">
        <v>129</v>
      </c>
      <c r="J165" s="46" t="s">
        <v>86</v>
      </c>
      <c r="K165" s="46">
        <v>600</v>
      </c>
      <c r="L165" s="1"/>
      <c r="M165" s="1"/>
      <c r="N165" s="1"/>
    </row>
    <row r="166" spans="1:17">
      <c r="A166" s="82"/>
      <c r="B166" s="76"/>
      <c r="C166" s="69"/>
      <c r="D166" s="74"/>
      <c r="E166" s="69"/>
      <c r="F166" s="69"/>
      <c r="G166" s="74"/>
      <c r="H166" s="46">
        <v>804</v>
      </c>
      <c r="I166" s="49" t="s">
        <v>128</v>
      </c>
      <c r="J166" s="46" t="s">
        <v>85</v>
      </c>
      <c r="K166" s="46">
        <v>600</v>
      </c>
      <c r="L166" s="1">
        <v>4868.232</v>
      </c>
      <c r="M166" s="1">
        <v>5070.84</v>
      </c>
      <c r="N166" s="1">
        <v>5263.6710000000003</v>
      </c>
    </row>
    <row r="167" spans="1:17">
      <c r="A167" s="82"/>
      <c r="B167" s="76"/>
      <c r="C167" s="69"/>
      <c r="D167" s="74"/>
      <c r="E167" s="69"/>
      <c r="F167" s="69"/>
      <c r="G167" s="74"/>
      <c r="H167" s="46">
        <v>804</v>
      </c>
      <c r="I167" s="49" t="s">
        <v>128</v>
      </c>
      <c r="J167" s="46" t="s">
        <v>86</v>
      </c>
      <c r="K167" s="46">
        <v>600</v>
      </c>
      <c r="L167" s="1">
        <v>15517.242</v>
      </c>
      <c r="M167" s="1">
        <v>15517.242</v>
      </c>
      <c r="N167" s="1">
        <v>15517.242</v>
      </c>
      <c r="O167" s="18">
        <f>L164+L166+L168+L169</f>
        <v>7170.4569999999994</v>
      </c>
    </row>
    <row r="168" spans="1:17">
      <c r="A168" s="82"/>
      <c r="B168" s="76"/>
      <c r="C168" s="69"/>
      <c r="D168" s="74"/>
      <c r="E168" s="69"/>
      <c r="F168" s="69"/>
      <c r="G168" s="74"/>
      <c r="H168" s="46">
        <v>804</v>
      </c>
      <c r="I168" s="49" t="s">
        <v>127</v>
      </c>
      <c r="J168" s="46" t="s">
        <v>85</v>
      </c>
      <c r="K168" s="46">
        <v>100</v>
      </c>
      <c r="L168" s="1">
        <v>769.46500000000003</v>
      </c>
      <c r="M168" s="1">
        <v>769.46500000000003</v>
      </c>
      <c r="N168" s="1">
        <v>769.46500000000003</v>
      </c>
    </row>
    <row r="169" spans="1:17">
      <c r="A169" s="82"/>
      <c r="B169" s="76"/>
      <c r="C169" s="69"/>
      <c r="D169" s="74"/>
      <c r="E169" s="69"/>
      <c r="F169" s="69"/>
      <c r="G169" s="74"/>
      <c r="H169" s="46">
        <v>804</v>
      </c>
      <c r="I169" s="49" t="s">
        <v>127</v>
      </c>
      <c r="J169" s="46" t="s">
        <v>85</v>
      </c>
      <c r="K169" s="46">
        <v>200</v>
      </c>
      <c r="L169" s="1">
        <v>431.61</v>
      </c>
      <c r="M169" s="1">
        <v>431.61</v>
      </c>
      <c r="N169" s="1">
        <v>431.61</v>
      </c>
    </row>
    <row r="170" spans="1:17">
      <c r="A170" s="82"/>
      <c r="B170" s="76"/>
      <c r="C170" s="69"/>
      <c r="D170" s="74"/>
      <c r="E170" s="69"/>
      <c r="F170" s="69"/>
      <c r="G170" s="74"/>
      <c r="H170" s="46">
        <v>804</v>
      </c>
      <c r="I170" s="49" t="s">
        <v>127</v>
      </c>
      <c r="J170" s="46" t="s">
        <v>86</v>
      </c>
      <c r="K170" s="46">
        <v>200</v>
      </c>
      <c r="L170" s="1">
        <v>1380.414</v>
      </c>
      <c r="M170" s="1">
        <v>1380.414</v>
      </c>
      <c r="N170" s="1">
        <v>1380.414</v>
      </c>
    </row>
    <row r="171" spans="1:17" ht="73.5" customHeight="1">
      <c r="A171" s="85"/>
      <c r="B171" s="77"/>
      <c r="C171" s="70"/>
      <c r="D171" s="63" t="s">
        <v>482</v>
      </c>
      <c r="E171" s="70"/>
      <c r="F171" s="70"/>
      <c r="G171" s="35">
        <v>44926</v>
      </c>
      <c r="H171" s="63">
        <v>808</v>
      </c>
      <c r="I171" s="66" t="s">
        <v>129</v>
      </c>
      <c r="J171" s="63" t="s">
        <v>480</v>
      </c>
      <c r="K171" s="63">
        <v>400</v>
      </c>
      <c r="L171" s="1">
        <v>24000</v>
      </c>
      <c r="M171" s="1">
        <v>0</v>
      </c>
      <c r="N171" s="1">
        <v>0</v>
      </c>
    </row>
    <row r="172" spans="1:17" ht="160.5" customHeight="1">
      <c r="A172" s="43"/>
      <c r="B172" s="44" t="s">
        <v>237</v>
      </c>
      <c r="C172" s="14"/>
      <c r="D172" s="46" t="s">
        <v>356</v>
      </c>
      <c r="E172" s="46" t="s">
        <v>15</v>
      </c>
      <c r="F172" s="46" t="s">
        <v>15</v>
      </c>
      <c r="G172" s="59" t="s">
        <v>458</v>
      </c>
      <c r="H172" s="46" t="s">
        <v>15</v>
      </c>
      <c r="I172" s="49" t="s">
        <v>15</v>
      </c>
      <c r="J172" s="46" t="s">
        <v>15</v>
      </c>
      <c r="K172" s="46" t="s">
        <v>15</v>
      </c>
      <c r="L172" s="1" t="s">
        <v>15</v>
      </c>
      <c r="M172" s="1" t="s">
        <v>15</v>
      </c>
      <c r="N172" s="1" t="s">
        <v>15</v>
      </c>
    </row>
    <row r="173" spans="1:17" ht="54.75" customHeight="1">
      <c r="A173" s="43"/>
      <c r="B173" s="44" t="s">
        <v>481</v>
      </c>
      <c r="C173" s="46"/>
      <c r="D173" s="46" t="s">
        <v>482</v>
      </c>
      <c r="E173" s="46" t="s">
        <v>15</v>
      </c>
      <c r="F173" s="46" t="s">
        <v>15</v>
      </c>
      <c r="G173" s="59" t="s">
        <v>351</v>
      </c>
      <c r="H173" s="46" t="s">
        <v>15</v>
      </c>
      <c r="I173" s="49" t="s">
        <v>15</v>
      </c>
      <c r="J173" s="46" t="s">
        <v>15</v>
      </c>
      <c r="K173" s="46" t="s">
        <v>15</v>
      </c>
      <c r="L173" s="1" t="s">
        <v>15</v>
      </c>
      <c r="M173" s="1" t="s">
        <v>15</v>
      </c>
      <c r="N173" s="1" t="s">
        <v>15</v>
      </c>
    </row>
    <row r="174" spans="1:17" ht="76.5" customHeight="1">
      <c r="A174" s="43" t="s">
        <v>291</v>
      </c>
      <c r="B174" s="44" t="s">
        <v>238</v>
      </c>
      <c r="C174" s="44" t="s">
        <v>14</v>
      </c>
      <c r="D174" s="53" t="s">
        <v>483</v>
      </c>
      <c r="E174" s="46" t="s">
        <v>15</v>
      </c>
      <c r="F174" s="46" t="s">
        <v>453</v>
      </c>
      <c r="G174" s="59" t="s">
        <v>455</v>
      </c>
      <c r="H174" s="46" t="s">
        <v>15</v>
      </c>
      <c r="I174" s="49" t="s">
        <v>15</v>
      </c>
      <c r="J174" s="46" t="s">
        <v>15</v>
      </c>
      <c r="K174" s="46" t="s">
        <v>15</v>
      </c>
      <c r="L174" s="48">
        <f>L175+L178</f>
        <v>163738.80300000001</v>
      </c>
      <c r="M174" s="48">
        <f t="shared" ref="M174:N174" si="26">M175+M178</f>
        <v>168238.80300000001</v>
      </c>
      <c r="N174" s="48">
        <f t="shared" si="26"/>
        <v>168238.80300000001</v>
      </c>
    </row>
    <row r="175" spans="1:17" ht="113.25" customHeight="1">
      <c r="A175" s="43" t="s">
        <v>292</v>
      </c>
      <c r="B175" s="44" t="s">
        <v>239</v>
      </c>
      <c r="C175" s="46" t="s">
        <v>14</v>
      </c>
      <c r="D175" s="53" t="s">
        <v>485</v>
      </c>
      <c r="E175" s="46" t="s">
        <v>87</v>
      </c>
      <c r="F175" s="46" t="s">
        <v>447</v>
      </c>
      <c r="G175" s="59" t="s">
        <v>460</v>
      </c>
      <c r="H175" s="46" t="s">
        <v>15</v>
      </c>
      <c r="I175" s="49" t="s">
        <v>15</v>
      </c>
      <c r="J175" s="46" t="s">
        <v>15</v>
      </c>
      <c r="K175" s="46" t="s">
        <v>15</v>
      </c>
      <c r="L175" s="48">
        <f>L176</f>
        <v>44750</v>
      </c>
      <c r="M175" s="48">
        <f t="shared" ref="M175:N175" si="27">M176</f>
        <v>49250</v>
      </c>
      <c r="N175" s="48">
        <f t="shared" si="27"/>
        <v>49250</v>
      </c>
    </row>
    <row r="176" spans="1:17" ht="69" customHeight="1">
      <c r="A176" s="43" t="s">
        <v>293</v>
      </c>
      <c r="B176" s="44" t="s">
        <v>240</v>
      </c>
      <c r="C176" s="46" t="s">
        <v>14</v>
      </c>
      <c r="D176" s="53" t="s">
        <v>495</v>
      </c>
      <c r="E176" s="46" t="s">
        <v>88</v>
      </c>
      <c r="F176" s="46" t="s">
        <v>447</v>
      </c>
      <c r="G176" s="59" t="s">
        <v>456</v>
      </c>
      <c r="H176" s="46">
        <v>804</v>
      </c>
      <c r="I176" s="49">
        <v>1003</v>
      </c>
      <c r="J176" s="46" t="s">
        <v>89</v>
      </c>
      <c r="K176" s="46">
        <v>300</v>
      </c>
      <c r="L176" s="1">
        <v>44750</v>
      </c>
      <c r="M176" s="1">
        <v>49250</v>
      </c>
      <c r="N176" s="1">
        <v>49250</v>
      </c>
    </row>
    <row r="177" spans="1:14" ht="69" customHeight="1">
      <c r="A177" s="43"/>
      <c r="B177" s="44" t="s">
        <v>241</v>
      </c>
      <c r="C177" s="46" t="s">
        <v>18</v>
      </c>
      <c r="D177" s="53" t="s">
        <v>495</v>
      </c>
      <c r="E177" s="46" t="s">
        <v>15</v>
      </c>
      <c r="F177" s="46" t="s">
        <v>15</v>
      </c>
      <c r="G177" s="59" t="s">
        <v>457</v>
      </c>
      <c r="H177" s="46" t="s">
        <v>15</v>
      </c>
      <c r="I177" s="49" t="s">
        <v>15</v>
      </c>
      <c r="J177" s="46" t="s">
        <v>15</v>
      </c>
      <c r="K177" s="46" t="s">
        <v>15</v>
      </c>
      <c r="L177" s="1" t="s">
        <v>15</v>
      </c>
      <c r="M177" s="1" t="s">
        <v>15</v>
      </c>
      <c r="N177" s="1" t="s">
        <v>15</v>
      </c>
    </row>
    <row r="178" spans="1:14" ht="75" customHeight="1">
      <c r="A178" s="43" t="s">
        <v>294</v>
      </c>
      <c r="B178" s="3" t="s">
        <v>406</v>
      </c>
      <c r="C178" s="46" t="s">
        <v>14</v>
      </c>
      <c r="D178" s="53" t="s">
        <v>485</v>
      </c>
      <c r="E178" s="50" t="s">
        <v>90</v>
      </c>
      <c r="F178" s="46" t="s">
        <v>447</v>
      </c>
      <c r="G178" s="59" t="s">
        <v>456</v>
      </c>
      <c r="H178" s="46" t="s">
        <v>15</v>
      </c>
      <c r="I178" s="49" t="s">
        <v>15</v>
      </c>
      <c r="J178" s="46" t="s">
        <v>15</v>
      </c>
      <c r="K178" s="46" t="s">
        <v>15</v>
      </c>
      <c r="L178" s="48">
        <f>L179+L181+L183+L185+L186</f>
        <v>118988.803</v>
      </c>
      <c r="M178" s="48">
        <f t="shared" ref="M178:N178" si="28">M179+M181+M183+M185+M186</f>
        <v>118988.803</v>
      </c>
      <c r="N178" s="48">
        <f t="shared" si="28"/>
        <v>118988.803</v>
      </c>
    </row>
    <row r="179" spans="1:14" ht="74.25" customHeight="1">
      <c r="A179" s="43" t="s">
        <v>295</v>
      </c>
      <c r="B179" s="44" t="s">
        <v>407</v>
      </c>
      <c r="C179" s="46" t="s">
        <v>14</v>
      </c>
      <c r="D179" s="53" t="s">
        <v>495</v>
      </c>
      <c r="E179" s="46" t="s">
        <v>91</v>
      </c>
      <c r="F179" s="46" t="s">
        <v>447</v>
      </c>
      <c r="G179" s="59" t="s">
        <v>456</v>
      </c>
      <c r="H179" s="46">
        <v>804</v>
      </c>
      <c r="I179" s="49" t="s">
        <v>133</v>
      </c>
      <c r="J179" s="46" t="s">
        <v>92</v>
      </c>
      <c r="K179" s="46">
        <v>600</v>
      </c>
      <c r="L179" s="1">
        <v>4701.3310000000001</v>
      </c>
      <c r="M179" s="1">
        <v>4701.3310000000001</v>
      </c>
      <c r="N179" s="1">
        <v>4701.3310000000001</v>
      </c>
    </row>
    <row r="180" spans="1:14" ht="162.75" customHeight="1">
      <c r="A180" s="43"/>
      <c r="B180" s="44" t="s">
        <v>408</v>
      </c>
      <c r="C180" s="46" t="s">
        <v>18</v>
      </c>
      <c r="D180" s="46" t="s">
        <v>356</v>
      </c>
      <c r="E180" s="46" t="s">
        <v>15</v>
      </c>
      <c r="F180" s="46" t="s">
        <v>15</v>
      </c>
      <c r="G180" s="59" t="s">
        <v>458</v>
      </c>
      <c r="H180" s="46" t="s">
        <v>15</v>
      </c>
      <c r="I180" s="49" t="s">
        <v>15</v>
      </c>
      <c r="J180" s="46" t="s">
        <v>15</v>
      </c>
      <c r="K180" s="46" t="s">
        <v>15</v>
      </c>
      <c r="L180" s="1" t="s">
        <v>15</v>
      </c>
      <c r="M180" s="1" t="s">
        <v>15</v>
      </c>
      <c r="N180" s="1" t="s">
        <v>15</v>
      </c>
    </row>
    <row r="181" spans="1:14" ht="69" customHeight="1">
      <c r="A181" s="43" t="s">
        <v>298</v>
      </c>
      <c r="B181" s="44" t="s">
        <v>409</v>
      </c>
      <c r="C181" s="46" t="s">
        <v>14</v>
      </c>
      <c r="D181" s="46" t="s">
        <v>330</v>
      </c>
      <c r="E181" s="46" t="s">
        <v>93</v>
      </c>
      <c r="F181" s="46" t="s">
        <v>447</v>
      </c>
      <c r="G181" s="59" t="s">
        <v>456</v>
      </c>
      <c r="H181" s="46">
        <v>804</v>
      </c>
      <c r="I181" s="49">
        <v>1003</v>
      </c>
      <c r="J181" s="46" t="s">
        <v>94</v>
      </c>
      <c r="K181" s="46">
        <v>300</v>
      </c>
      <c r="L181" s="1">
        <v>5305.7370000000001</v>
      </c>
      <c r="M181" s="1">
        <v>5305.7370000000001</v>
      </c>
      <c r="N181" s="1">
        <v>5305.7370000000001</v>
      </c>
    </row>
    <row r="182" spans="1:14" ht="160.5" customHeight="1">
      <c r="A182" s="43"/>
      <c r="B182" s="44" t="s">
        <v>410</v>
      </c>
      <c r="C182" s="46" t="s">
        <v>18</v>
      </c>
      <c r="D182" s="53" t="s">
        <v>356</v>
      </c>
      <c r="E182" s="46" t="s">
        <v>15</v>
      </c>
      <c r="F182" s="46" t="s">
        <v>15</v>
      </c>
      <c r="G182" s="59" t="s">
        <v>458</v>
      </c>
      <c r="H182" s="46" t="s">
        <v>15</v>
      </c>
      <c r="I182" s="49" t="s">
        <v>15</v>
      </c>
      <c r="J182" s="46" t="s">
        <v>15</v>
      </c>
      <c r="K182" s="46" t="s">
        <v>15</v>
      </c>
      <c r="L182" s="1" t="s">
        <v>15</v>
      </c>
      <c r="M182" s="1" t="s">
        <v>15</v>
      </c>
      <c r="N182" s="1" t="s">
        <v>15</v>
      </c>
    </row>
    <row r="183" spans="1:14" ht="65.25" customHeight="1">
      <c r="A183" s="43" t="s">
        <v>299</v>
      </c>
      <c r="B183" s="44" t="s">
        <v>411</v>
      </c>
      <c r="C183" s="46" t="s">
        <v>14</v>
      </c>
      <c r="D183" s="46" t="s">
        <v>357</v>
      </c>
      <c r="E183" s="46" t="s">
        <v>88</v>
      </c>
      <c r="F183" s="46" t="s">
        <v>447</v>
      </c>
      <c r="G183" s="59" t="s">
        <v>456</v>
      </c>
      <c r="H183" s="46">
        <v>804</v>
      </c>
      <c r="I183" s="49">
        <v>1003</v>
      </c>
      <c r="J183" s="46" t="s">
        <v>95</v>
      </c>
      <c r="K183" s="46">
        <v>300</v>
      </c>
      <c r="L183" s="1">
        <v>104986.735</v>
      </c>
      <c r="M183" s="1">
        <v>104986.735</v>
      </c>
      <c r="N183" s="1">
        <v>104986.735</v>
      </c>
    </row>
    <row r="184" spans="1:14" ht="162" customHeight="1">
      <c r="A184" s="43"/>
      <c r="B184" s="44" t="s">
        <v>412</v>
      </c>
      <c r="C184" s="46" t="s">
        <v>18</v>
      </c>
      <c r="D184" s="46" t="s">
        <v>356</v>
      </c>
      <c r="E184" s="46" t="s">
        <v>15</v>
      </c>
      <c r="F184" s="46" t="s">
        <v>15</v>
      </c>
      <c r="G184" s="59" t="s">
        <v>458</v>
      </c>
      <c r="H184" s="46" t="s">
        <v>15</v>
      </c>
      <c r="I184" s="49" t="s">
        <v>15</v>
      </c>
      <c r="J184" s="46" t="s">
        <v>15</v>
      </c>
      <c r="K184" s="46" t="s">
        <v>15</v>
      </c>
      <c r="L184" s="1" t="s">
        <v>15</v>
      </c>
      <c r="M184" s="1" t="s">
        <v>15</v>
      </c>
      <c r="N184" s="1" t="s">
        <v>15</v>
      </c>
    </row>
    <row r="185" spans="1:14" ht="33.75" customHeight="1">
      <c r="A185" s="83" t="s">
        <v>300</v>
      </c>
      <c r="B185" s="84" t="s">
        <v>413</v>
      </c>
      <c r="C185" s="74" t="s">
        <v>14</v>
      </c>
      <c r="D185" s="74" t="s">
        <v>330</v>
      </c>
      <c r="E185" s="74" t="s">
        <v>88</v>
      </c>
      <c r="F185" s="74" t="s">
        <v>447</v>
      </c>
      <c r="G185" s="74" t="s">
        <v>456</v>
      </c>
      <c r="H185" s="74">
        <v>804</v>
      </c>
      <c r="I185" s="49">
        <v>1003</v>
      </c>
      <c r="J185" s="46" t="s">
        <v>96</v>
      </c>
      <c r="K185" s="46">
        <v>300</v>
      </c>
      <c r="L185" s="6">
        <v>1110</v>
      </c>
      <c r="M185" s="6">
        <v>1110</v>
      </c>
      <c r="N185" s="6">
        <v>1110</v>
      </c>
    </row>
    <row r="186" spans="1:14" ht="45.75" customHeight="1">
      <c r="A186" s="83"/>
      <c r="B186" s="84"/>
      <c r="C186" s="74"/>
      <c r="D186" s="74"/>
      <c r="E186" s="74"/>
      <c r="F186" s="74"/>
      <c r="G186" s="74"/>
      <c r="H186" s="74"/>
      <c r="I186" s="49" t="s">
        <v>296</v>
      </c>
      <c r="J186" s="46" t="s">
        <v>297</v>
      </c>
      <c r="K186" s="46">
        <v>300</v>
      </c>
      <c r="L186" s="6">
        <v>2885</v>
      </c>
      <c r="M186" s="6">
        <v>2885</v>
      </c>
      <c r="N186" s="6">
        <v>2885</v>
      </c>
    </row>
    <row r="187" spans="1:14" ht="72" customHeight="1">
      <c r="A187" s="43"/>
      <c r="B187" s="44" t="s">
        <v>414</v>
      </c>
      <c r="C187" s="46" t="s">
        <v>18</v>
      </c>
      <c r="D187" s="46" t="s">
        <v>330</v>
      </c>
      <c r="E187" s="46" t="s">
        <v>15</v>
      </c>
      <c r="F187" s="46" t="s">
        <v>15</v>
      </c>
      <c r="G187" s="59" t="s">
        <v>457</v>
      </c>
      <c r="H187" s="46" t="s">
        <v>15</v>
      </c>
      <c r="I187" s="49" t="s">
        <v>15</v>
      </c>
      <c r="J187" s="46" t="s">
        <v>15</v>
      </c>
      <c r="K187" s="46" t="s">
        <v>15</v>
      </c>
      <c r="L187" s="1" t="s">
        <v>15</v>
      </c>
      <c r="M187" s="1" t="s">
        <v>15</v>
      </c>
      <c r="N187" s="1" t="s">
        <v>15</v>
      </c>
    </row>
    <row r="188" spans="1:14" ht="75.75" customHeight="1">
      <c r="A188" s="24" t="s">
        <v>301</v>
      </c>
      <c r="B188" s="3" t="s">
        <v>242</v>
      </c>
      <c r="C188" s="25" t="s">
        <v>14</v>
      </c>
      <c r="D188" s="55" t="s">
        <v>484</v>
      </c>
      <c r="E188" s="25" t="s">
        <v>15</v>
      </c>
      <c r="F188" s="25" t="s">
        <v>453</v>
      </c>
      <c r="G188" s="25" t="s">
        <v>455</v>
      </c>
      <c r="H188" s="25" t="s">
        <v>15</v>
      </c>
      <c r="I188" s="26" t="s">
        <v>15</v>
      </c>
      <c r="J188" s="25" t="s">
        <v>15</v>
      </c>
      <c r="K188" s="25" t="s">
        <v>15</v>
      </c>
      <c r="L188" s="27">
        <f>L189+L192+L197+L24</f>
        <v>151430.52799999999</v>
      </c>
      <c r="M188" s="27">
        <f>M189+M192+M197+M24</f>
        <v>156882.17199999999</v>
      </c>
      <c r="N188" s="27">
        <f>N189+N192+N197+N24</f>
        <v>162077.258</v>
      </c>
    </row>
    <row r="189" spans="1:14" ht="80.25" customHeight="1">
      <c r="A189" s="43" t="s">
        <v>302</v>
      </c>
      <c r="B189" s="44" t="s">
        <v>243</v>
      </c>
      <c r="C189" s="46" t="s">
        <v>14</v>
      </c>
      <c r="D189" s="55" t="s">
        <v>484</v>
      </c>
      <c r="E189" s="46" t="s">
        <v>97</v>
      </c>
      <c r="F189" s="46" t="s">
        <v>447</v>
      </c>
      <c r="G189" s="59" t="s">
        <v>456</v>
      </c>
      <c r="H189" s="46" t="s">
        <v>15</v>
      </c>
      <c r="I189" s="49" t="s">
        <v>15</v>
      </c>
      <c r="J189" s="46" t="s">
        <v>15</v>
      </c>
      <c r="K189" s="46" t="s">
        <v>15</v>
      </c>
      <c r="L189" s="48">
        <f>L190+L191</f>
        <v>1120</v>
      </c>
      <c r="M189" s="48">
        <f t="shared" ref="M189:N189" si="29">M190+M191</f>
        <v>1148.4000000000001</v>
      </c>
      <c r="N189" s="48">
        <f t="shared" si="29"/>
        <v>1192.4000000000001</v>
      </c>
    </row>
    <row r="190" spans="1:14" ht="69.75" customHeight="1">
      <c r="A190" s="83" t="s">
        <v>303</v>
      </c>
      <c r="B190" s="84" t="s">
        <v>244</v>
      </c>
      <c r="C190" s="74" t="s">
        <v>14</v>
      </c>
      <c r="D190" s="86" t="s">
        <v>330</v>
      </c>
      <c r="E190" s="74" t="s">
        <v>97</v>
      </c>
      <c r="F190" s="74" t="s">
        <v>447</v>
      </c>
      <c r="G190" s="74" t="s">
        <v>456</v>
      </c>
      <c r="H190" s="46">
        <v>804</v>
      </c>
      <c r="I190" s="49" t="s">
        <v>127</v>
      </c>
      <c r="J190" s="46" t="s">
        <v>98</v>
      </c>
      <c r="K190" s="46">
        <v>100</v>
      </c>
      <c r="L190" s="1">
        <v>1120</v>
      </c>
      <c r="M190" s="1">
        <v>1148.4000000000001</v>
      </c>
      <c r="N190" s="1">
        <v>1192.4000000000001</v>
      </c>
    </row>
    <row r="191" spans="1:14" ht="42" hidden="1" customHeight="1">
      <c r="A191" s="83"/>
      <c r="B191" s="84"/>
      <c r="C191" s="74"/>
      <c r="D191" s="86"/>
      <c r="E191" s="74"/>
      <c r="F191" s="74"/>
      <c r="G191" s="74"/>
      <c r="H191" s="46">
        <v>804</v>
      </c>
      <c r="I191" s="49" t="s">
        <v>127</v>
      </c>
      <c r="J191" s="46" t="s">
        <v>98</v>
      </c>
      <c r="K191" s="46">
        <v>200</v>
      </c>
      <c r="L191" s="1"/>
      <c r="M191" s="1"/>
      <c r="N191" s="1"/>
    </row>
    <row r="192" spans="1:14" ht="72" customHeight="1">
      <c r="A192" s="43" t="s">
        <v>304</v>
      </c>
      <c r="B192" s="44" t="s">
        <v>245</v>
      </c>
      <c r="C192" s="46" t="s">
        <v>14</v>
      </c>
      <c r="D192" s="53" t="s">
        <v>484</v>
      </c>
      <c r="E192" s="46" t="s">
        <v>97</v>
      </c>
      <c r="F192" s="46" t="s">
        <v>447</v>
      </c>
      <c r="G192" s="59" t="s">
        <v>456</v>
      </c>
      <c r="H192" s="46" t="s">
        <v>15</v>
      </c>
      <c r="I192" s="49" t="s">
        <v>15</v>
      </c>
      <c r="J192" s="46" t="s">
        <v>15</v>
      </c>
      <c r="K192" s="46" t="s">
        <v>15</v>
      </c>
      <c r="L192" s="48">
        <f>L193+L194+L195</f>
        <v>6315.1109999999999</v>
      </c>
      <c r="M192" s="48">
        <f t="shared" ref="M192:N192" si="30">M193+M194+M195</f>
        <v>6481.6630000000005</v>
      </c>
      <c r="N192" s="48">
        <f t="shared" si="30"/>
        <v>6639.9340000000002</v>
      </c>
    </row>
    <row r="193" spans="1:14" ht="22.5" customHeight="1">
      <c r="A193" s="83" t="s">
        <v>305</v>
      </c>
      <c r="B193" s="84" t="s">
        <v>246</v>
      </c>
      <c r="C193" s="74" t="s">
        <v>14</v>
      </c>
      <c r="D193" s="74" t="s">
        <v>483</v>
      </c>
      <c r="E193" s="74" t="s">
        <v>99</v>
      </c>
      <c r="F193" s="74" t="s">
        <v>447</v>
      </c>
      <c r="G193" s="74" t="s">
        <v>456</v>
      </c>
      <c r="H193" s="46">
        <v>804</v>
      </c>
      <c r="I193" s="49" t="s">
        <v>127</v>
      </c>
      <c r="J193" s="46" t="s">
        <v>100</v>
      </c>
      <c r="K193" s="46">
        <v>100</v>
      </c>
      <c r="L193" s="1">
        <v>5950.8289999999997</v>
      </c>
      <c r="M193" s="1">
        <v>6117.3810000000003</v>
      </c>
      <c r="N193" s="1">
        <v>6275.652</v>
      </c>
    </row>
    <row r="194" spans="1:14" ht="19.5" customHeight="1">
      <c r="A194" s="83"/>
      <c r="B194" s="84"/>
      <c r="C194" s="74"/>
      <c r="D194" s="74"/>
      <c r="E194" s="74"/>
      <c r="F194" s="74"/>
      <c r="G194" s="74"/>
      <c r="H194" s="46">
        <v>804</v>
      </c>
      <c r="I194" s="49" t="s">
        <v>127</v>
      </c>
      <c r="J194" s="46" t="s">
        <v>100</v>
      </c>
      <c r="K194" s="46">
        <v>200</v>
      </c>
      <c r="L194" s="1">
        <v>362.58199999999999</v>
      </c>
      <c r="M194" s="1">
        <v>362.58199999999999</v>
      </c>
      <c r="N194" s="1">
        <v>362.58199999999999</v>
      </c>
    </row>
    <row r="195" spans="1:14" ht="24.75" customHeight="1">
      <c r="A195" s="83"/>
      <c r="B195" s="84"/>
      <c r="C195" s="74"/>
      <c r="D195" s="74"/>
      <c r="E195" s="74"/>
      <c r="F195" s="74"/>
      <c r="G195" s="74"/>
      <c r="H195" s="46">
        <v>804</v>
      </c>
      <c r="I195" s="49" t="s">
        <v>127</v>
      </c>
      <c r="J195" s="46" t="s">
        <v>100</v>
      </c>
      <c r="K195" s="46">
        <v>800</v>
      </c>
      <c r="L195" s="1">
        <v>1.7</v>
      </c>
      <c r="M195" s="1">
        <v>1.7</v>
      </c>
      <c r="N195" s="1">
        <v>1.7</v>
      </c>
    </row>
    <row r="196" spans="1:14" ht="163.5" customHeight="1">
      <c r="A196" s="43"/>
      <c r="B196" s="44" t="s">
        <v>247</v>
      </c>
      <c r="C196" s="46" t="s">
        <v>18</v>
      </c>
      <c r="D196" s="53" t="s">
        <v>330</v>
      </c>
      <c r="E196" s="46" t="s">
        <v>15</v>
      </c>
      <c r="F196" s="46" t="s">
        <v>15</v>
      </c>
      <c r="G196" s="59" t="s">
        <v>458</v>
      </c>
      <c r="H196" s="46" t="s">
        <v>15</v>
      </c>
      <c r="I196" s="49" t="s">
        <v>15</v>
      </c>
      <c r="J196" s="46" t="s">
        <v>15</v>
      </c>
      <c r="K196" s="46" t="s">
        <v>15</v>
      </c>
      <c r="L196" s="1" t="s">
        <v>15</v>
      </c>
      <c r="M196" s="1" t="s">
        <v>15</v>
      </c>
      <c r="N196" s="1" t="s">
        <v>15</v>
      </c>
    </row>
    <row r="197" spans="1:14" ht="67.5" customHeight="1">
      <c r="A197" s="43" t="s">
        <v>306</v>
      </c>
      <c r="B197" s="44" t="s">
        <v>248</v>
      </c>
      <c r="C197" s="46" t="s">
        <v>14</v>
      </c>
      <c r="D197" s="53" t="s">
        <v>484</v>
      </c>
      <c r="E197" s="46" t="s">
        <v>97</v>
      </c>
      <c r="F197" s="46" t="s">
        <v>447</v>
      </c>
      <c r="G197" s="59" t="s">
        <v>456</v>
      </c>
      <c r="H197" s="46" t="s">
        <v>15</v>
      </c>
      <c r="I197" s="49" t="s">
        <v>15</v>
      </c>
      <c r="J197" s="46" t="s">
        <v>15</v>
      </c>
      <c r="K197" s="46" t="s">
        <v>15</v>
      </c>
      <c r="L197" s="48">
        <f>L198</f>
        <v>143995.41699999999</v>
      </c>
      <c r="M197" s="48">
        <f t="shared" ref="M197:N197" si="31">M198</f>
        <v>149252.109</v>
      </c>
      <c r="N197" s="48">
        <f t="shared" si="31"/>
        <v>154244.924</v>
      </c>
    </row>
    <row r="198" spans="1:14" ht="64.5" customHeight="1">
      <c r="A198" s="43" t="s">
        <v>307</v>
      </c>
      <c r="B198" s="44" t="s">
        <v>249</v>
      </c>
      <c r="C198" s="46" t="s">
        <v>14</v>
      </c>
      <c r="D198" s="53" t="s">
        <v>484</v>
      </c>
      <c r="E198" s="46" t="s">
        <v>101</v>
      </c>
      <c r="F198" s="46" t="s">
        <v>447</v>
      </c>
      <c r="G198" s="59" t="s">
        <v>456</v>
      </c>
      <c r="H198" s="46">
        <v>804</v>
      </c>
      <c r="I198" s="49" t="s">
        <v>127</v>
      </c>
      <c r="J198" s="46" t="s">
        <v>102</v>
      </c>
      <c r="K198" s="46">
        <v>600</v>
      </c>
      <c r="L198" s="1">
        <v>143995.41699999999</v>
      </c>
      <c r="M198" s="1">
        <v>149252.109</v>
      </c>
      <c r="N198" s="1">
        <v>154244.924</v>
      </c>
    </row>
    <row r="199" spans="1:14" ht="162.75" customHeight="1">
      <c r="A199" s="43"/>
      <c r="B199" s="44" t="s">
        <v>250</v>
      </c>
      <c r="C199" s="46" t="s">
        <v>18</v>
      </c>
      <c r="D199" s="46" t="s">
        <v>387</v>
      </c>
      <c r="E199" s="46" t="s">
        <v>15</v>
      </c>
      <c r="F199" s="46" t="s">
        <v>15</v>
      </c>
      <c r="G199" s="59" t="s">
        <v>458</v>
      </c>
      <c r="H199" s="46" t="s">
        <v>15</v>
      </c>
      <c r="I199" s="49" t="s">
        <v>15</v>
      </c>
      <c r="J199" s="46" t="s">
        <v>15</v>
      </c>
      <c r="K199" s="46" t="s">
        <v>15</v>
      </c>
      <c r="L199" s="1" t="s">
        <v>15</v>
      </c>
      <c r="M199" s="1" t="s">
        <v>15</v>
      </c>
      <c r="N199" s="1" t="s">
        <v>15</v>
      </c>
    </row>
    <row r="200" spans="1:14" ht="75.75" customHeight="1">
      <c r="A200" s="83" t="s">
        <v>308</v>
      </c>
      <c r="B200" s="84" t="s">
        <v>251</v>
      </c>
      <c r="C200" s="74" t="s">
        <v>14</v>
      </c>
      <c r="D200" s="53" t="s">
        <v>483</v>
      </c>
      <c r="E200" s="74" t="s">
        <v>15</v>
      </c>
      <c r="F200" s="74" t="s">
        <v>453</v>
      </c>
      <c r="G200" s="74" t="s">
        <v>455</v>
      </c>
      <c r="H200" s="74" t="s">
        <v>15</v>
      </c>
      <c r="I200" s="93" t="s">
        <v>15</v>
      </c>
      <c r="J200" s="74" t="s">
        <v>15</v>
      </c>
      <c r="K200" s="74" t="s">
        <v>15</v>
      </c>
      <c r="L200" s="92">
        <f>L202+L212+L226+L231+L234+L242+L240</f>
        <v>592573.59299999988</v>
      </c>
      <c r="M200" s="92">
        <f>M202+M212+M226+M231+M234+M242+M240</f>
        <v>589191.62599999993</v>
      </c>
      <c r="N200" s="92">
        <f>N202+N212+N226+N231+N234+N242+N240</f>
        <v>606403.95299999998</v>
      </c>
    </row>
    <row r="201" spans="1:14" ht="73.5" customHeight="1">
      <c r="A201" s="83"/>
      <c r="B201" s="84"/>
      <c r="C201" s="74"/>
      <c r="D201" s="46" t="s">
        <v>103</v>
      </c>
      <c r="E201" s="74"/>
      <c r="F201" s="74"/>
      <c r="G201" s="74"/>
      <c r="H201" s="74"/>
      <c r="I201" s="93"/>
      <c r="J201" s="74"/>
      <c r="K201" s="74"/>
      <c r="L201" s="92"/>
      <c r="M201" s="92"/>
      <c r="N201" s="92"/>
    </row>
    <row r="202" spans="1:14" ht="78" customHeight="1">
      <c r="A202" s="43" t="s">
        <v>309</v>
      </c>
      <c r="B202" s="44" t="s">
        <v>252</v>
      </c>
      <c r="C202" s="46" t="s">
        <v>14</v>
      </c>
      <c r="D202" s="53" t="s">
        <v>483</v>
      </c>
      <c r="E202" s="46" t="s">
        <v>97</v>
      </c>
      <c r="F202" s="46" t="s">
        <v>447</v>
      </c>
      <c r="G202" s="59" t="s">
        <v>456</v>
      </c>
      <c r="H202" s="46" t="s">
        <v>15</v>
      </c>
      <c r="I202" s="49" t="s">
        <v>15</v>
      </c>
      <c r="J202" s="46" t="s">
        <v>15</v>
      </c>
      <c r="K202" s="46" t="s">
        <v>15</v>
      </c>
      <c r="L202" s="48">
        <f>L203+L207+L210+L204+L206+L205</f>
        <v>32258.616000000002</v>
      </c>
      <c r="M202" s="48">
        <f>M203+M207+M210</f>
        <v>32258.616000000002</v>
      </c>
      <c r="N202" s="48">
        <f>N203+N207+N210</f>
        <v>32258.616000000002</v>
      </c>
    </row>
    <row r="203" spans="1:14" ht="31.5" customHeight="1">
      <c r="A203" s="81" t="s">
        <v>310</v>
      </c>
      <c r="B203" s="75" t="s">
        <v>253</v>
      </c>
      <c r="C203" s="68" t="s">
        <v>14</v>
      </c>
      <c r="D203" s="68" t="s">
        <v>499</v>
      </c>
      <c r="E203" s="68" t="s">
        <v>104</v>
      </c>
      <c r="F203" s="74" t="s">
        <v>447</v>
      </c>
      <c r="G203" s="74" t="s">
        <v>456</v>
      </c>
      <c r="H203" s="46">
        <v>804</v>
      </c>
      <c r="I203" s="49" t="s">
        <v>127</v>
      </c>
      <c r="J203" s="46" t="s">
        <v>105</v>
      </c>
      <c r="K203" s="46">
        <v>100</v>
      </c>
      <c r="L203" s="1">
        <v>29311.235000000001</v>
      </c>
      <c r="M203" s="1">
        <v>29311.235000000001</v>
      </c>
      <c r="N203" s="1">
        <v>29311.235000000001</v>
      </c>
    </row>
    <row r="204" spans="1:14" ht="21.75" hidden="1" customHeight="1">
      <c r="A204" s="82"/>
      <c r="B204" s="76"/>
      <c r="C204" s="69"/>
      <c r="D204" s="69"/>
      <c r="E204" s="69"/>
      <c r="F204" s="74"/>
      <c r="G204" s="74"/>
      <c r="H204" s="46">
        <v>804</v>
      </c>
      <c r="I204" s="49" t="s">
        <v>127</v>
      </c>
      <c r="J204" s="46" t="s">
        <v>427</v>
      </c>
      <c r="K204" s="46">
        <v>200</v>
      </c>
      <c r="L204" s="1"/>
      <c r="M204" s="1"/>
      <c r="N204" s="1"/>
    </row>
    <row r="205" spans="1:14" ht="21.75" hidden="1" customHeight="1">
      <c r="A205" s="82"/>
      <c r="B205" s="76"/>
      <c r="C205" s="69"/>
      <c r="D205" s="69"/>
      <c r="E205" s="69"/>
      <c r="F205" s="74"/>
      <c r="G205" s="74"/>
      <c r="H205" s="46">
        <v>804</v>
      </c>
      <c r="I205" s="49" t="s">
        <v>127</v>
      </c>
      <c r="J205" s="46" t="s">
        <v>427</v>
      </c>
      <c r="K205" s="46">
        <v>300</v>
      </c>
      <c r="L205" s="1"/>
      <c r="M205" s="1"/>
      <c r="N205" s="1"/>
    </row>
    <row r="206" spans="1:14" ht="21.75" hidden="1" customHeight="1">
      <c r="A206" s="82"/>
      <c r="B206" s="76"/>
      <c r="C206" s="69"/>
      <c r="D206" s="69"/>
      <c r="E206" s="69"/>
      <c r="F206" s="74"/>
      <c r="G206" s="74"/>
      <c r="H206" s="46">
        <v>804</v>
      </c>
      <c r="I206" s="49" t="s">
        <v>127</v>
      </c>
      <c r="J206" s="46" t="s">
        <v>427</v>
      </c>
      <c r="K206" s="46">
        <v>800</v>
      </c>
      <c r="L206" s="1"/>
      <c r="M206" s="1"/>
      <c r="N206" s="1"/>
    </row>
    <row r="207" spans="1:14" ht="34.5" customHeight="1">
      <c r="A207" s="82"/>
      <c r="B207" s="76"/>
      <c r="C207" s="69"/>
      <c r="D207" s="69"/>
      <c r="E207" s="69"/>
      <c r="F207" s="74"/>
      <c r="G207" s="74"/>
      <c r="H207" s="46">
        <v>804</v>
      </c>
      <c r="I207" s="49" t="s">
        <v>127</v>
      </c>
      <c r="J207" s="46" t="s">
        <v>105</v>
      </c>
      <c r="K207" s="46">
        <v>200</v>
      </c>
      <c r="L207" s="1">
        <v>2847.3809999999999</v>
      </c>
      <c r="M207" s="1">
        <v>2847.3809999999999</v>
      </c>
      <c r="N207" s="1">
        <v>2847.3809999999999</v>
      </c>
    </row>
    <row r="208" spans="1:14" ht="71.25" customHeight="1">
      <c r="A208" s="43"/>
      <c r="B208" s="44" t="s">
        <v>254</v>
      </c>
      <c r="C208" s="46" t="s">
        <v>18</v>
      </c>
      <c r="D208" s="53" t="s">
        <v>499</v>
      </c>
      <c r="E208" s="46" t="s">
        <v>15</v>
      </c>
      <c r="F208" s="46" t="s">
        <v>15</v>
      </c>
      <c r="G208" s="63" t="s">
        <v>519</v>
      </c>
      <c r="H208" s="46" t="s">
        <v>15</v>
      </c>
      <c r="I208" s="49" t="s">
        <v>15</v>
      </c>
      <c r="J208" s="46" t="s">
        <v>15</v>
      </c>
      <c r="K208" s="46" t="s">
        <v>15</v>
      </c>
      <c r="L208" s="1" t="s">
        <v>15</v>
      </c>
      <c r="M208" s="1" t="s">
        <v>15</v>
      </c>
      <c r="N208" s="1" t="s">
        <v>15</v>
      </c>
    </row>
    <row r="209" spans="1:15" ht="69" customHeight="1">
      <c r="A209" s="43"/>
      <c r="B209" s="44" t="s">
        <v>388</v>
      </c>
      <c r="C209" s="46" t="s">
        <v>18</v>
      </c>
      <c r="D209" s="53" t="s">
        <v>485</v>
      </c>
      <c r="E209" s="46" t="s">
        <v>15</v>
      </c>
      <c r="F209" s="46" t="s">
        <v>15</v>
      </c>
      <c r="G209" s="59" t="s">
        <v>457</v>
      </c>
      <c r="H209" s="46" t="s">
        <v>15</v>
      </c>
      <c r="I209" s="49" t="s">
        <v>15</v>
      </c>
      <c r="J209" s="46" t="s">
        <v>15</v>
      </c>
      <c r="K209" s="46" t="s">
        <v>15</v>
      </c>
      <c r="L209" s="1" t="s">
        <v>15</v>
      </c>
      <c r="M209" s="1" t="s">
        <v>15</v>
      </c>
      <c r="N209" s="1" t="s">
        <v>15</v>
      </c>
    </row>
    <row r="210" spans="1:15" ht="66.75" customHeight="1">
      <c r="A210" s="43" t="s">
        <v>311</v>
      </c>
      <c r="B210" s="44" t="s">
        <v>255</v>
      </c>
      <c r="C210" s="46" t="s">
        <v>14</v>
      </c>
      <c r="D210" s="53" t="s">
        <v>330</v>
      </c>
      <c r="E210" s="14"/>
      <c r="F210" s="50" t="s">
        <v>447</v>
      </c>
      <c r="G210" s="59" t="s">
        <v>456</v>
      </c>
      <c r="H210" s="46">
        <v>804</v>
      </c>
      <c r="I210" s="49" t="s">
        <v>127</v>
      </c>
      <c r="J210" s="46" t="s">
        <v>106</v>
      </c>
      <c r="K210" s="46">
        <v>200</v>
      </c>
      <c r="L210" s="1">
        <v>100</v>
      </c>
      <c r="M210" s="1">
        <v>100</v>
      </c>
      <c r="N210" s="1">
        <v>100</v>
      </c>
    </row>
    <row r="211" spans="1:15" ht="74.25" customHeight="1">
      <c r="A211" s="43"/>
      <c r="B211" s="44" t="s">
        <v>342</v>
      </c>
      <c r="C211" s="46" t="s">
        <v>18</v>
      </c>
      <c r="D211" s="46" t="s">
        <v>330</v>
      </c>
      <c r="E211" s="46" t="s">
        <v>15</v>
      </c>
      <c r="F211" s="46" t="s">
        <v>15</v>
      </c>
      <c r="G211" s="59" t="s">
        <v>457</v>
      </c>
      <c r="H211" s="50" t="s">
        <v>15</v>
      </c>
      <c r="I211" s="49" t="s">
        <v>15</v>
      </c>
      <c r="J211" s="46" t="s">
        <v>15</v>
      </c>
      <c r="K211" s="46" t="s">
        <v>15</v>
      </c>
      <c r="L211" s="1" t="s">
        <v>15</v>
      </c>
      <c r="M211" s="1" t="s">
        <v>15</v>
      </c>
      <c r="N211" s="1" t="s">
        <v>15</v>
      </c>
    </row>
    <row r="212" spans="1:15" ht="65.25" customHeight="1">
      <c r="A212" s="43" t="s">
        <v>312</v>
      </c>
      <c r="B212" s="44" t="s">
        <v>256</v>
      </c>
      <c r="C212" s="46" t="s">
        <v>14</v>
      </c>
      <c r="D212" s="53" t="s">
        <v>485</v>
      </c>
      <c r="E212" s="46" t="s">
        <v>97</v>
      </c>
      <c r="F212" s="46" t="s">
        <v>447</v>
      </c>
      <c r="G212" s="59" t="s">
        <v>456</v>
      </c>
      <c r="H212" s="46" t="s">
        <v>15</v>
      </c>
      <c r="I212" s="49" t="s">
        <v>15</v>
      </c>
      <c r="J212" s="46" t="s">
        <v>15</v>
      </c>
      <c r="K212" s="46" t="s">
        <v>15</v>
      </c>
      <c r="L212" s="48">
        <f>L213+L215+L216+L217+L218+L222+L214+L221+L219+L220</f>
        <v>143532.14599999998</v>
      </c>
      <c r="M212" s="48">
        <f t="shared" ref="M212:N212" si="32">M213+M215+M216+M217+M218+M222+M214+M221</f>
        <v>144015.91800000001</v>
      </c>
      <c r="N212" s="48">
        <f t="shared" si="32"/>
        <v>144475.90399999998</v>
      </c>
    </row>
    <row r="213" spans="1:15">
      <c r="A213" s="83" t="s">
        <v>313</v>
      </c>
      <c r="B213" s="84" t="s">
        <v>257</v>
      </c>
      <c r="C213" s="74" t="s">
        <v>14</v>
      </c>
      <c r="D213" s="74" t="s">
        <v>485</v>
      </c>
      <c r="E213" s="74" t="s">
        <v>97</v>
      </c>
      <c r="F213" s="74" t="s">
        <v>447</v>
      </c>
      <c r="G213" s="74" t="s">
        <v>456</v>
      </c>
      <c r="H213" s="46">
        <v>804</v>
      </c>
      <c r="I213" s="49" t="s">
        <v>127</v>
      </c>
      <c r="J213" s="46" t="s">
        <v>107</v>
      </c>
      <c r="K213" s="46">
        <v>100</v>
      </c>
      <c r="L213" s="1">
        <v>47156.610999999997</v>
      </c>
      <c r="M213" s="1">
        <v>47550.328999999998</v>
      </c>
      <c r="N213" s="1">
        <v>47924.603000000003</v>
      </c>
    </row>
    <row r="214" spans="1:15">
      <c r="A214" s="83"/>
      <c r="B214" s="84"/>
      <c r="C214" s="74"/>
      <c r="D214" s="74"/>
      <c r="E214" s="74"/>
      <c r="F214" s="74"/>
      <c r="G214" s="74"/>
      <c r="H214" s="46">
        <v>804</v>
      </c>
      <c r="I214" s="49" t="s">
        <v>350</v>
      </c>
      <c r="J214" s="46" t="s">
        <v>107</v>
      </c>
      <c r="K214" s="46">
        <v>100</v>
      </c>
      <c r="L214" s="1">
        <v>0.98399999999999999</v>
      </c>
      <c r="M214" s="1">
        <v>0</v>
      </c>
      <c r="N214" s="1">
        <v>0</v>
      </c>
    </row>
    <row r="215" spans="1:15">
      <c r="A215" s="83"/>
      <c r="B215" s="84"/>
      <c r="C215" s="74"/>
      <c r="D215" s="74"/>
      <c r="E215" s="74"/>
      <c r="F215" s="74"/>
      <c r="G215" s="74"/>
      <c r="H215" s="46">
        <v>804</v>
      </c>
      <c r="I215" s="49" t="s">
        <v>127</v>
      </c>
      <c r="J215" s="46" t="s">
        <v>107</v>
      </c>
      <c r="K215" s="46">
        <v>200</v>
      </c>
      <c r="L215" s="1">
        <v>24341.879000000001</v>
      </c>
      <c r="M215" s="1">
        <v>24342.863000000001</v>
      </c>
      <c r="N215" s="1">
        <v>24342.863000000001</v>
      </c>
    </row>
    <row r="216" spans="1:15">
      <c r="A216" s="83"/>
      <c r="B216" s="84"/>
      <c r="C216" s="74"/>
      <c r="D216" s="74"/>
      <c r="E216" s="74"/>
      <c r="F216" s="74"/>
      <c r="G216" s="74"/>
      <c r="H216" s="46">
        <v>804</v>
      </c>
      <c r="I216" s="49" t="s">
        <v>127</v>
      </c>
      <c r="J216" s="46" t="s">
        <v>107</v>
      </c>
      <c r="K216" s="46">
        <v>800</v>
      </c>
      <c r="L216" s="1">
        <v>210.38399999999999</v>
      </c>
      <c r="M216" s="1">
        <v>210.38399999999999</v>
      </c>
      <c r="N216" s="1">
        <v>210.38399999999999</v>
      </c>
    </row>
    <row r="217" spans="1:15">
      <c r="A217" s="83"/>
      <c r="B217" s="84"/>
      <c r="C217" s="74"/>
      <c r="D217" s="74"/>
      <c r="E217" s="74"/>
      <c r="F217" s="74"/>
      <c r="G217" s="74"/>
      <c r="H217" s="46">
        <v>804</v>
      </c>
      <c r="I217" s="49">
        <v>1003</v>
      </c>
      <c r="J217" s="46" t="s">
        <v>108</v>
      </c>
      <c r="K217" s="46">
        <v>300</v>
      </c>
      <c r="L217" s="1">
        <v>494.72300000000001</v>
      </c>
      <c r="M217" s="1">
        <v>494.72300000000001</v>
      </c>
      <c r="N217" s="1">
        <v>494.72300000000001</v>
      </c>
      <c r="O217" s="18"/>
    </row>
    <row r="218" spans="1:15">
      <c r="A218" s="83"/>
      <c r="B218" s="84"/>
      <c r="C218" s="74"/>
      <c r="D218" s="74"/>
      <c r="E218" s="74"/>
      <c r="F218" s="74"/>
      <c r="G218" s="74"/>
      <c r="H218" s="46">
        <v>804</v>
      </c>
      <c r="I218" s="49" t="s">
        <v>127</v>
      </c>
      <c r="J218" s="46" t="s">
        <v>109</v>
      </c>
      <c r="K218" s="46">
        <v>200</v>
      </c>
      <c r="L218" s="1">
        <v>10582.525</v>
      </c>
      <c r="M218" s="1">
        <v>10582.525</v>
      </c>
      <c r="N218" s="1">
        <v>10582.525</v>
      </c>
    </row>
    <row r="219" spans="1:15" hidden="1">
      <c r="A219" s="83"/>
      <c r="B219" s="84"/>
      <c r="C219" s="74"/>
      <c r="D219" s="74"/>
      <c r="E219" s="74"/>
      <c r="F219" s="74"/>
      <c r="G219" s="74"/>
      <c r="H219" s="46">
        <v>804</v>
      </c>
      <c r="I219" s="49" t="s">
        <v>127</v>
      </c>
      <c r="J219" s="46" t="s">
        <v>436</v>
      </c>
      <c r="K219" s="46">
        <v>600</v>
      </c>
      <c r="L219" s="1"/>
      <c r="M219" s="1"/>
      <c r="N219" s="1"/>
    </row>
    <row r="220" spans="1:15" hidden="1">
      <c r="A220" s="83"/>
      <c r="B220" s="84"/>
      <c r="C220" s="74"/>
      <c r="D220" s="74"/>
      <c r="E220" s="74"/>
      <c r="F220" s="74"/>
      <c r="G220" s="74"/>
      <c r="H220" s="46">
        <v>804</v>
      </c>
      <c r="I220" s="49" t="s">
        <v>127</v>
      </c>
      <c r="J220" s="46" t="s">
        <v>437</v>
      </c>
      <c r="K220" s="46">
        <v>600</v>
      </c>
      <c r="L220" s="1"/>
      <c r="M220" s="1"/>
      <c r="N220" s="1"/>
    </row>
    <row r="221" spans="1:15" hidden="1">
      <c r="A221" s="83"/>
      <c r="B221" s="84"/>
      <c r="C221" s="74"/>
      <c r="D221" s="74"/>
      <c r="E221" s="74"/>
      <c r="F221" s="74"/>
      <c r="G221" s="74"/>
      <c r="H221" s="46">
        <v>804</v>
      </c>
      <c r="I221" s="49" t="s">
        <v>350</v>
      </c>
      <c r="J221" s="46" t="s">
        <v>107</v>
      </c>
      <c r="K221" s="46">
        <v>600</v>
      </c>
      <c r="L221" s="1"/>
      <c r="M221" s="1"/>
      <c r="N221" s="1"/>
    </row>
    <row r="222" spans="1:15">
      <c r="A222" s="83"/>
      <c r="B222" s="84"/>
      <c r="C222" s="74"/>
      <c r="D222" s="74"/>
      <c r="E222" s="74"/>
      <c r="F222" s="74"/>
      <c r="G222" s="74"/>
      <c r="H222" s="46">
        <v>804</v>
      </c>
      <c r="I222" s="49" t="s">
        <v>127</v>
      </c>
      <c r="J222" s="46" t="s">
        <v>107</v>
      </c>
      <c r="K222" s="46">
        <v>600</v>
      </c>
      <c r="L222" s="1">
        <v>60745.04</v>
      </c>
      <c r="M222" s="1">
        <v>60835.093999999997</v>
      </c>
      <c r="N222" s="1">
        <v>60920.805999999997</v>
      </c>
    </row>
    <row r="223" spans="1:15" ht="75" customHeight="1">
      <c r="A223" s="43"/>
      <c r="B223" s="44" t="s">
        <v>258</v>
      </c>
      <c r="C223" s="46" t="s">
        <v>18</v>
      </c>
      <c r="D223" s="53" t="s">
        <v>496</v>
      </c>
      <c r="E223" s="46" t="s">
        <v>15</v>
      </c>
      <c r="F223" s="46" t="s">
        <v>15</v>
      </c>
      <c r="G223" s="59" t="s">
        <v>500</v>
      </c>
      <c r="H223" s="46" t="s">
        <v>15</v>
      </c>
      <c r="I223" s="49" t="s">
        <v>15</v>
      </c>
      <c r="J223" s="46" t="s">
        <v>15</v>
      </c>
      <c r="K223" s="46" t="s">
        <v>15</v>
      </c>
      <c r="L223" s="11" t="s">
        <v>15</v>
      </c>
      <c r="M223" s="1" t="s">
        <v>15</v>
      </c>
      <c r="N223" s="1" t="s">
        <v>15</v>
      </c>
    </row>
    <row r="224" spans="1:15" ht="162.75" customHeight="1">
      <c r="A224" s="43"/>
      <c r="B224" s="44" t="s">
        <v>259</v>
      </c>
      <c r="C224" s="46" t="s">
        <v>18</v>
      </c>
      <c r="D224" s="53" t="s">
        <v>497</v>
      </c>
      <c r="E224" s="46" t="s">
        <v>15</v>
      </c>
      <c r="F224" s="46" t="s">
        <v>15</v>
      </c>
      <c r="G224" s="59" t="s">
        <v>458</v>
      </c>
      <c r="H224" s="46" t="s">
        <v>15</v>
      </c>
      <c r="I224" s="49" t="s">
        <v>15</v>
      </c>
      <c r="J224" s="46" t="s">
        <v>15</v>
      </c>
      <c r="K224" s="46" t="s">
        <v>15</v>
      </c>
      <c r="L224" s="1" t="s">
        <v>15</v>
      </c>
      <c r="M224" s="1" t="s">
        <v>15</v>
      </c>
      <c r="N224" s="1" t="s">
        <v>15</v>
      </c>
    </row>
    <row r="225" spans="1:14" ht="158.25" customHeight="1">
      <c r="A225" s="13"/>
      <c r="B225" s="44" t="s">
        <v>260</v>
      </c>
      <c r="C225" s="46" t="s">
        <v>18</v>
      </c>
      <c r="D225" s="53" t="s">
        <v>497</v>
      </c>
      <c r="E225" s="46" t="s">
        <v>15</v>
      </c>
      <c r="F225" s="46" t="s">
        <v>15</v>
      </c>
      <c r="G225" s="59" t="s">
        <v>458</v>
      </c>
      <c r="H225" s="46" t="s">
        <v>15</v>
      </c>
      <c r="I225" s="49" t="s">
        <v>15</v>
      </c>
      <c r="J225" s="46" t="s">
        <v>15</v>
      </c>
      <c r="K225" s="46" t="s">
        <v>15</v>
      </c>
      <c r="L225" s="1" t="s">
        <v>15</v>
      </c>
      <c r="M225" s="1" t="s">
        <v>15</v>
      </c>
      <c r="N225" s="1" t="s">
        <v>15</v>
      </c>
    </row>
    <row r="226" spans="1:14" ht="84.75" customHeight="1">
      <c r="A226" s="43" t="s">
        <v>314</v>
      </c>
      <c r="B226" s="44" t="s">
        <v>332</v>
      </c>
      <c r="C226" s="45" t="s">
        <v>14</v>
      </c>
      <c r="D226" s="46" t="s">
        <v>135</v>
      </c>
      <c r="E226" s="46" t="s">
        <v>110</v>
      </c>
      <c r="F226" s="46" t="s">
        <v>447</v>
      </c>
      <c r="G226" s="59" t="s">
        <v>456</v>
      </c>
      <c r="H226" s="46" t="s">
        <v>15</v>
      </c>
      <c r="I226" s="49" t="s">
        <v>15</v>
      </c>
      <c r="J226" s="46" t="s">
        <v>15</v>
      </c>
      <c r="K226" s="46" t="s">
        <v>15</v>
      </c>
      <c r="L226" s="48">
        <f>L227+L228+L229</f>
        <v>62507.4</v>
      </c>
      <c r="M226" s="48">
        <f t="shared" ref="M226:N226" si="33">M227+M228+M229</f>
        <v>65007.199999999997</v>
      </c>
      <c r="N226" s="48">
        <f t="shared" si="33"/>
        <v>65007.199999999997</v>
      </c>
    </row>
    <row r="227" spans="1:14" ht="26.25" customHeight="1">
      <c r="A227" s="83" t="s">
        <v>315</v>
      </c>
      <c r="B227" s="84" t="s">
        <v>261</v>
      </c>
      <c r="C227" s="99" t="s">
        <v>14</v>
      </c>
      <c r="D227" s="74" t="s">
        <v>135</v>
      </c>
      <c r="E227" s="74" t="s">
        <v>134</v>
      </c>
      <c r="F227" s="74" t="s">
        <v>447</v>
      </c>
      <c r="G227" s="74" t="s">
        <v>456</v>
      </c>
      <c r="H227" s="46">
        <v>395</v>
      </c>
      <c r="I227" s="49" t="s">
        <v>138</v>
      </c>
      <c r="J227" s="46" t="s">
        <v>111</v>
      </c>
      <c r="K227" s="46">
        <v>100</v>
      </c>
      <c r="L227" s="6">
        <v>42772.3</v>
      </c>
      <c r="M227" s="1">
        <v>44483.199999999997</v>
      </c>
      <c r="N227" s="1">
        <v>44483.199999999997</v>
      </c>
    </row>
    <row r="228" spans="1:14" ht="21.75" customHeight="1">
      <c r="A228" s="83"/>
      <c r="B228" s="84"/>
      <c r="C228" s="99"/>
      <c r="D228" s="74"/>
      <c r="E228" s="74"/>
      <c r="F228" s="74"/>
      <c r="G228" s="74"/>
      <c r="H228" s="46">
        <v>395</v>
      </c>
      <c r="I228" s="49" t="s">
        <v>138</v>
      </c>
      <c r="J228" s="46" t="s">
        <v>111</v>
      </c>
      <c r="K228" s="46">
        <v>200</v>
      </c>
      <c r="L228" s="1">
        <v>19498.099999999999</v>
      </c>
      <c r="M228" s="1">
        <v>20278</v>
      </c>
      <c r="N228" s="1">
        <v>20278</v>
      </c>
    </row>
    <row r="229" spans="1:14" ht="31.5" customHeight="1">
      <c r="A229" s="83"/>
      <c r="B229" s="84"/>
      <c r="C229" s="99"/>
      <c r="D229" s="74"/>
      <c r="E229" s="74"/>
      <c r="F229" s="74"/>
      <c r="G229" s="74"/>
      <c r="H229" s="46">
        <v>395</v>
      </c>
      <c r="I229" s="49" t="s">
        <v>138</v>
      </c>
      <c r="J229" s="46" t="s">
        <v>111</v>
      </c>
      <c r="K229" s="46">
        <v>800</v>
      </c>
      <c r="L229" s="1">
        <v>237</v>
      </c>
      <c r="M229" s="1">
        <v>246</v>
      </c>
      <c r="N229" s="1">
        <v>246</v>
      </c>
    </row>
    <row r="230" spans="1:14" ht="82.5" customHeight="1">
      <c r="A230" s="13"/>
      <c r="B230" s="44" t="s">
        <v>262</v>
      </c>
      <c r="C230" s="45" t="s">
        <v>18</v>
      </c>
      <c r="D230" s="46" t="s">
        <v>136</v>
      </c>
      <c r="E230" s="46" t="s">
        <v>15</v>
      </c>
      <c r="F230" s="46" t="s">
        <v>15</v>
      </c>
      <c r="G230" s="59" t="s">
        <v>500</v>
      </c>
      <c r="H230" s="46" t="s">
        <v>15</v>
      </c>
      <c r="I230" s="49" t="s">
        <v>15</v>
      </c>
      <c r="J230" s="46" t="s">
        <v>15</v>
      </c>
      <c r="K230" s="46" t="s">
        <v>15</v>
      </c>
      <c r="L230" s="1" t="s">
        <v>15</v>
      </c>
      <c r="M230" s="1" t="s">
        <v>15</v>
      </c>
      <c r="N230" s="1" t="s">
        <v>15</v>
      </c>
    </row>
    <row r="231" spans="1:14" ht="76.5">
      <c r="A231" s="43" t="s">
        <v>316</v>
      </c>
      <c r="B231" s="44" t="s">
        <v>333</v>
      </c>
      <c r="C231" s="45" t="s">
        <v>14</v>
      </c>
      <c r="D231" s="46" t="s">
        <v>137</v>
      </c>
      <c r="E231" s="46" t="s">
        <v>112</v>
      </c>
      <c r="F231" s="46" t="s">
        <v>447</v>
      </c>
      <c r="G231" s="59" t="s">
        <v>456</v>
      </c>
      <c r="H231" s="46" t="s">
        <v>15</v>
      </c>
      <c r="I231" s="49" t="s">
        <v>15</v>
      </c>
      <c r="J231" s="46" t="s">
        <v>15</v>
      </c>
      <c r="K231" s="46" t="s">
        <v>15</v>
      </c>
      <c r="L231" s="48">
        <f>L232</f>
        <v>197076.8</v>
      </c>
      <c r="M231" s="48">
        <f t="shared" ref="M231:N231" si="34">M232</f>
        <v>207916</v>
      </c>
      <c r="N231" s="48">
        <f t="shared" si="34"/>
        <v>220183</v>
      </c>
    </row>
    <row r="232" spans="1:14" ht="76.5">
      <c r="A232" s="43" t="s">
        <v>317</v>
      </c>
      <c r="B232" s="44" t="s">
        <v>334</v>
      </c>
      <c r="C232" s="45" t="s">
        <v>14</v>
      </c>
      <c r="D232" s="46" t="s">
        <v>137</v>
      </c>
      <c r="E232" s="46" t="s">
        <v>112</v>
      </c>
      <c r="F232" s="46" t="s">
        <v>447</v>
      </c>
      <c r="G232" s="59" t="s">
        <v>456</v>
      </c>
      <c r="H232" s="46">
        <v>395</v>
      </c>
      <c r="I232" s="49" t="s">
        <v>127</v>
      </c>
      <c r="J232" s="46" t="s">
        <v>113</v>
      </c>
      <c r="K232" s="46">
        <v>300</v>
      </c>
      <c r="L232" s="1">
        <v>197076.8</v>
      </c>
      <c r="M232" s="1">
        <v>207916</v>
      </c>
      <c r="N232" s="1">
        <v>220183</v>
      </c>
    </row>
    <row r="233" spans="1:14" ht="84" customHeight="1">
      <c r="A233" s="13"/>
      <c r="B233" s="44" t="s">
        <v>335</v>
      </c>
      <c r="C233" s="28" t="s">
        <v>18</v>
      </c>
      <c r="D233" s="46" t="s">
        <v>135</v>
      </c>
      <c r="E233" s="46" t="s">
        <v>15</v>
      </c>
      <c r="F233" s="46" t="s">
        <v>15</v>
      </c>
      <c r="G233" s="59" t="s">
        <v>457</v>
      </c>
      <c r="H233" s="46" t="s">
        <v>15</v>
      </c>
      <c r="I233" s="49" t="s">
        <v>15</v>
      </c>
      <c r="J233" s="46" t="s">
        <v>15</v>
      </c>
      <c r="K233" s="46" t="s">
        <v>15</v>
      </c>
      <c r="L233" s="1" t="s">
        <v>15</v>
      </c>
      <c r="M233" s="1" t="s">
        <v>15</v>
      </c>
      <c r="N233" s="1" t="s">
        <v>15</v>
      </c>
    </row>
    <row r="234" spans="1:14" ht="87.75" customHeight="1">
      <c r="A234" s="43" t="s">
        <v>318</v>
      </c>
      <c r="B234" s="44" t="s">
        <v>263</v>
      </c>
      <c r="C234" s="45" t="s">
        <v>14</v>
      </c>
      <c r="D234" s="46" t="s">
        <v>139</v>
      </c>
      <c r="E234" s="46" t="s">
        <v>264</v>
      </c>
      <c r="F234" s="46" t="s">
        <v>447</v>
      </c>
      <c r="G234" s="59" t="s">
        <v>456</v>
      </c>
      <c r="H234" s="46" t="s">
        <v>15</v>
      </c>
      <c r="I234" s="49" t="s">
        <v>15</v>
      </c>
      <c r="J234" s="46" t="s">
        <v>15</v>
      </c>
      <c r="K234" s="46" t="s">
        <v>15</v>
      </c>
      <c r="L234" s="48">
        <f>L235+L236</f>
        <v>85831.6</v>
      </c>
      <c r="M234" s="48">
        <f t="shared" ref="M234:N234" si="35">M235+M236</f>
        <v>87473.799999999988</v>
      </c>
      <c r="N234" s="48">
        <f t="shared" si="35"/>
        <v>87487.1</v>
      </c>
    </row>
    <row r="235" spans="1:14" ht="83.25" customHeight="1">
      <c r="A235" s="42" t="s">
        <v>319</v>
      </c>
      <c r="B235" s="39" t="s">
        <v>336</v>
      </c>
      <c r="C235" s="51" t="s">
        <v>14</v>
      </c>
      <c r="D235" s="40" t="s">
        <v>140</v>
      </c>
      <c r="E235" s="40" t="s">
        <v>264</v>
      </c>
      <c r="F235" s="46" t="s">
        <v>447</v>
      </c>
      <c r="G235" s="59" t="s">
        <v>456</v>
      </c>
      <c r="H235" s="46">
        <v>395</v>
      </c>
      <c r="I235" s="49" t="s">
        <v>127</v>
      </c>
      <c r="J235" s="46" t="s">
        <v>114</v>
      </c>
      <c r="K235" s="46">
        <v>600</v>
      </c>
      <c r="L235" s="1">
        <v>43201</v>
      </c>
      <c r="M235" s="1">
        <v>44843.199999999997</v>
      </c>
      <c r="N235" s="1">
        <v>44856.5</v>
      </c>
    </row>
    <row r="236" spans="1:14" ht="83.25" customHeight="1">
      <c r="A236" s="42" t="s">
        <v>365</v>
      </c>
      <c r="B236" s="39" t="s">
        <v>366</v>
      </c>
      <c r="C236" s="51" t="s">
        <v>14</v>
      </c>
      <c r="D236" s="40" t="s">
        <v>140</v>
      </c>
      <c r="E236" s="40" t="s">
        <v>367</v>
      </c>
      <c r="F236" s="32" t="s">
        <v>447</v>
      </c>
      <c r="G236" s="59" t="s">
        <v>456</v>
      </c>
      <c r="H236" s="46">
        <v>395</v>
      </c>
      <c r="I236" s="49" t="s">
        <v>127</v>
      </c>
      <c r="J236" s="46" t="s">
        <v>378</v>
      </c>
      <c r="K236" s="46">
        <v>300</v>
      </c>
      <c r="L236" s="1">
        <v>42630.6</v>
      </c>
      <c r="M236" s="1">
        <v>42630.6</v>
      </c>
      <c r="N236" s="1">
        <v>42630.6</v>
      </c>
    </row>
    <row r="237" spans="1:14" ht="76.5">
      <c r="A237" s="13"/>
      <c r="B237" s="64" t="s">
        <v>521</v>
      </c>
      <c r="C237" s="28" t="s">
        <v>18</v>
      </c>
      <c r="D237" s="46" t="s">
        <v>135</v>
      </c>
      <c r="E237" s="46" t="s">
        <v>15</v>
      </c>
      <c r="F237" s="46" t="s">
        <v>15</v>
      </c>
      <c r="G237" s="59" t="s">
        <v>457</v>
      </c>
      <c r="H237" s="46" t="s">
        <v>15</v>
      </c>
      <c r="I237" s="49" t="s">
        <v>15</v>
      </c>
      <c r="J237" s="46" t="s">
        <v>15</v>
      </c>
      <c r="K237" s="46" t="s">
        <v>15</v>
      </c>
      <c r="L237" s="1" t="s">
        <v>15</v>
      </c>
      <c r="M237" s="1" t="s">
        <v>15</v>
      </c>
      <c r="N237" s="1" t="s">
        <v>15</v>
      </c>
    </row>
    <row r="238" spans="1:14" ht="78.75" customHeight="1">
      <c r="A238" s="13"/>
      <c r="B238" s="64" t="s">
        <v>520</v>
      </c>
      <c r="C238" s="28" t="s">
        <v>18</v>
      </c>
      <c r="D238" s="46" t="s">
        <v>135</v>
      </c>
      <c r="E238" s="46" t="s">
        <v>15</v>
      </c>
      <c r="F238" s="46" t="s">
        <v>15</v>
      </c>
      <c r="G238" s="59" t="s">
        <v>457</v>
      </c>
      <c r="H238" s="46" t="s">
        <v>15</v>
      </c>
      <c r="I238" s="49" t="s">
        <v>15</v>
      </c>
      <c r="J238" s="46" t="s">
        <v>15</v>
      </c>
      <c r="K238" s="46" t="s">
        <v>15</v>
      </c>
      <c r="L238" s="1" t="s">
        <v>15</v>
      </c>
      <c r="M238" s="1" t="s">
        <v>15</v>
      </c>
      <c r="N238" s="1" t="s">
        <v>15</v>
      </c>
    </row>
    <row r="239" spans="1:14" ht="76.5">
      <c r="A239" s="43" t="s">
        <v>320</v>
      </c>
      <c r="B239" s="44" t="s">
        <v>370</v>
      </c>
      <c r="C239" s="45" t="s">
        <v>14</v>
      </c>
      <c r="D239" s="46" t="s">
        <v>139</v>
      </c>
      <c r="E239" s="46" t="s">
        <v>372</v>
      </c>
      <c r="F239" s="32" t="s">
        <v>447</v>
      </c>
      <c r="G239" s="63" t="s">
        <v>457</v>
      </c>
      <c r="H239" s="46" t="s">
        <v>15</v>
      </c>
      <c r="I239" s="49" t="s">
        <v>15</v>
      </c>
      <c r="J239" s="46" t="s">
        <v>15</v>
      </c>
      <c r="K239" s="46" t="s">
        <v>15</v>
      </c>
      <c r="L239" s="48">
        <f>L240</f>
        <v>8270.5</v>
      </c>
      <c r="M239" s="48">
        <f t="shared" ref="M239" si="36">M240</f>
        <v>8270.5</v>
      </c>
      <c r="N239" s="48">
        <f t="shared" ref="N239" si="37">N240</f>
        <v>8270.5</v>
      </c>
    </row>
    <row r="240" spans="1:14" ht="82.5" customHeight="1">
      <c r="A240" s="42" t="s">
        <v>321</v>
      </c>
      <c r="B240" s="39" t="s">
        <v>371</v>
      </c>
      <c r="C240" s="51" t="s">
        <v>14</v>
      </c>
      <c r="D240" s="40" t="s">
        <v>140</v>
      </c>
      <c r="E240" s="40" t="s">
        <v>372</v>
      </c>
      <c r="F240" s="32" t="s">
        <v>447</v>
      </c>
      <c r="G240" s="59" t="s">
        <v>456</v>
      </c>
      <c r="H240" s="46">
        <v>395</v>
      </c>
      <c r="I240" s="49" t="s">
        <v>127</v>
      </c>
      <c r="J240" s="46" t="s">
        <v>379</v>
      </c>
      <c r="K240" s="46">
        <v>300</v>
      </c>
      <c r="L240" s="1">
        <v>8270.5</v>
      </c>
      <c r="M240" s="1">
        <v>8270.5</v>
      </c>
      <c r="N240" s="1">
        <v>8270.5</v>
      </c>
    </row>
    <row r="241" spans="1:15" ht="86.25" customHeight="1">
      <c r="A241" s="13"/>
      <c r="B241" s="44" t="s">
        <v>373</v>
      </c>
      <c r="C241" s="28" t="s">
        <v>18</v>
      </c>
      <c r="D241" s="46" t="s">
        <v>135</v>
      </c>
      <c r="E241" s="46" t="s">
        <v>15</v>
      </c>
      <c r="F241" s="46" t="s">
        <v>15</v>
      </c>
      <c r="G241" s="59" t="s">
        <v>457</v>
      </c>
      <c r="H241" s="46" t="s">
        <v>15</v>
      </c>
      <c r="I241" s="49" t="s">
        <v>15</v>
      </c>
      <c r="J241" s="46" t="s">
        <v>15</v>
      </c>
      <c r="K241" s="46" t="s">
        <v>15</v>
      </c>
      <c r="L241" s="1" t="s">
        <v>15</v>
      </c>
      <c r="M241" s="1" t="s">
        <v>15</v>
      </c>
      <c r="N241" s="1" t="s">
        <v>15</v>
      </c>
    </row>
    <row r="242" spans="1:15" ht="63.75">
      <c r="A242" s="43" t="s">
        <v>368</v>
      </c>
      <c r="B242" s="44" t="s">
        <v>415</v>
      </c>
      <c r="C242" s="46" t="s">
        <v>14</v>
      </c>
      <c r="D242" s="53" t="s">
        <v>484</v>
      </c>
      <c r="E242" s="50" t="s">
        <v>115</v>
      </c>
      <c r="F242" s="46" t="s">
        <v>447</v>
      </c>
      <c r="G242" s="59" t="s">
        <v>456</v>
      </c>
      <c r="H242" s="46" t="s">
        <v>15</v>
      </c>
      <c r="I242" s="49" t="s">
        <v>15</v>
      </c>
      <c r="J242" s="46" t="s">
        <v>15</v>
      </c>
      <c r="K242" s="46" t="s">
        <v>15</v>
      </c>
      <c r="L242" s="48">
        <f>L243+L244</f>
        <v>63096.531000000003</v>
      </c>
      <c r="M242" s="48">
        <f t="shared" ref="M242:N242" si="38">M243+M244</f>
        <v>44249.591999999997</v>
      </c>
      <c r="N242" s="48">
        <f t="shared" si="38"/>
        <v>48721.633000000002</v>
      </c>
    </row>
    <row r="243" spans="1:15" ht="64.5" customHeight="1">
      <c r="A243" s="81" t="s">
        <v>369</v>
      </c>
      <c r="B243" s="75" t="s">
        <v>416</v>
      </c>
      <c r="C243" s="68" t="s">
        <v>14</v>
      </c>
      <c r="D243" s="68" t="s">
        <v>484</v>
      </c>
      <c r="E243" s="71" t="s">
        <v>115</v>
      </c>
      <c r="F243" s="68" t="s">
        <v>447</v>
      </c>
      <c r="G243" s="68" t="s">
        <v>456</v>
      </c>
      <c r="H243" s="46">
        <v>804</v>
      </c>
      <c r="I243" s="49" t="s">
        <v>127</v>
      </c>
      <c r="J243" s="46" t="s">
        <v>385</v>
      </c>
      <c r="K243" s="46">
        <v>600</v>
      </c>
      <c r="L243" s="6">
        <v>63096.531000000003</v>
      </c>
      <c r="M243" s="6">
        <v>44249.591999999997</v>
      </c>
      <c r="N243" s="6">
        <v>48721.633000000002</v>
      </c>
    </row>
    <row r="244" spans="1:15" ht="31.5" hidden="1" customHeight="1">
      <c r="A244" s="85"/>
      <c r="B244" s="77"/>
      <c r="C244" s="70"/>
      <c r="D244" s="70"/>
      <c r="E244" s="73"/>
      <c r="F244" s="70"/>
      <c r="G244" s="70"/>
      <c r="H244" s="46">
        <v>804</v>
      </c>
      <c r="I244" s="49" t="s">
        <v>127</v>
      </c>
      <c r="J244" s="46" t="s">
        <v>386</v>
      </c>
      <c r="K244" s="46">
        <v>600</v>
      </c>
      <c r="L244" s="6"/>
      <c r="M244" s="6"/>
      <c r="N244" s="6"/>
    </row>
    <row r="245" spans="1:15" ht="70.5" customHeight="1">
      <c r="A245" s="43"/>
      <c r="B245" s="44" t="s">
        <v>417</v>
      </c>
      <c r="C245" s="46" t="s">
        <v>18</v>
      </c>
      <c r="D245" s="53" t="s">
        <v>484</v>
      </c>
      <c r="E245" s="46" t="s">
        <v>15</v>
      </c>
      <c r="F245" s="46" t="s">
        <v>15</v>
      </c>
      <c r="G245" s="59" t="s">
        <v>457</v>
      </c>
      <c r="H245" s="46" t="s">
        <v>15</v>
      </c>
      <c r="I245" s="49" t="s">
        <v>15</v>
      </c>
      <c r="J245" s="46" t="s">
        <v>15</v>
      </c>
      <c r="K245" s="46" t="s">
        <v>15</v>
      </c>
      <c r="L245" s="1" t="s">
        <v>15</v>
      </c>
      <c r="M245" s="1" t="s">
        <v>15</v>
      </c>
      <c r="N245" s="1" t="s">
        <v>15</v>
      </c>
    </row>
    <row r="246" spans="1:15" ht="74.25" customHeight="1">
      <c r="A246" s="20" t="s">
        <v>322</v>
      </c>
      <c r="B246" s="44" t="s">
        <v>265</v>
      </c>
      <c r="C246" s="44" t="s">
        <v>14</v>
      </c>
      <c r="D246" s="53" t="s">
        <v>483</v>
      </c>
      <c r="E246" s="46" t="s">
        <v>15</v>
      </c>
      <c r="F246" s="46" t="s">
        <v>453</v>
      </c>
      <c r="G246" s="59" t="s">
        <v>455</v>
      </c>
      <c r="H246" s="46" t="s">
        <v>15</v>
      </c>
      <c r="I246" s="49" t="s">
        <v>15</v>
      </c>
      <c r="J246" s="46" t="s">
        <v>15</v>
      </c>
      <c r="K246" s="46" t="s">
        <v>15</v>
      </c>
      <c r="L246" s="48">
        <f>L247+L250+L257+L260</f>
        <v>159950.87599999999</v>
      </c>
      <c r="M246" s="48">
        <f>M247+M250+M257</f>
        <v>131255.71400000001</v>
      </c>
      <c r="N246" s="48">
        <f>N247+N250+N257</f>
        <v>134327.15100000001</v>
      </c>
      <c r="O246" s="2">
        <v>159950.87599999999</v>
      </c>
    </row>
    <row r="247" spans="1:15" ht="66.75" customHeight="1">
      <c r="A247" s="43" t="s">
        <v>323</v>
      </c>
      <c r="B247" s="57" t="s">
        <v>266</v>
      </c>
      <c r="C247" s="14"/>
      <c r="D247" s="53" t="s">
        <v>483</v>
      </c>
      <c r="E247" s="46" t="s">
        <v>116</v>
      </c>
      <c r="F247" s="46" t="s">
        <v>447</v>
      </c>
      <c r="G247" s="59" t="s">
        <v>460</v>
      </c>
      <c r="H247" s="46" t="s">
        <v>15</v>
      </c>
      <c r="I247" s="49" t="s">
        <v>15</v>
      </c>
      <c r="J247" s="46" t="s">
        <v>15</v>
      </c>
      <c r="K247" s="46" t="s">
        <v>15</v>
      </c>
      <c r="L247" s="48">
        <f>L248</f>
        <v>113204.617</v>
      </c>
      <c r="M247" s="48">
        <f t="shared" ref="M247:N247" si="39">M248</f>
        <v>84168.039000000004</v>
      </c>
      <c r="N247" s="48">
        <f t="shared" si="39"/>
        <v>86915.122000000003</v>
      </c>
      <c r="O247" s="18">
        <f>L246-O246</f>
        <v>0</v>
      </c>
    </row>
    <row r="248" spans="1:15" ht="70.5" customHeight="1">
      <c r="A248" s="43" t="s">
        <v>324</v>
      </c>
      <c r="B248" s="60" t="s">
        <v>267</v>
      </c>
      <c r="C248" s="40" t="s">
        <v>14</v>
      </c>
      <c r="D248" s="53" t="s">
        <v>483</v>
      </c>
      <c r="E248" s="36" t="s">
        <v>117</v>
      </c>
      <c r="F248" s="46" t="s">
        <v>447</v>
      </c>
      <c r="G248" s="59" t="s">
        <v>456</v>
      </c>
      <c r="H248" s="46">
        <v>804</v>
      </c>
      <c r="I248" s="49" t="s">
        <v>132</v>
      </c>
      <c r="J248" s="46" t="s">
        <v>118</v>
      </c>
      <c r="K248" s="46">
        <v>600</v>
      </c>
      <c r="L248" s="1">
        <v>113204.617</v>
      </c>
      <c r="M248" s="1">
        <v>84168.039000000004</v>
      </c>
      <c r="N248" s="1">
        <v>86915.122000000003</v>
      </c>
    </row>
    <row r="249" spans="1:15" ht="162.75" customHeight="1">
      <c r="A249" s="43"/>
      <c r="B249" s="57" t="s">
        <v>501</v>
      </c>
      <c r="C249" s="46" t="s">
        <v>18</v>
      </c>
      <c r="D249" s="53" t="s">
        <v>356</v>
      </c>
      <c r="E249" s="46" t="s">
        <v>15</v>
      </c>
      <c r="F249" s="46" t="s">
        <v>15</v>
      </c>
      <c r="G249" s="59" t="s">
        <v>458</v>
      </c>
      <c r="H249" s="46" t="s">
        <v>15</v>
      </c>
      <c r="I249" s="49" t="s">
        <v>15</v>
      </c>
      <c r="J249" s="46" t="s">
        <v>15</v>
      </c>
      <c r="K249" s="46" t="s">
        <v>15</v>
      </c>
      <c r="L249" s="1" t="s">
        <v>15</v>
      </c>
      <c r="M249" s="1" t="s">
        <v>15</v>
      </c>
      <c r="N249" s="1" t="s">
        <v>15</v>
      </c>
    </row>
    <row r="250" spans="1:15" ht="67.5" customHeight="1">
      <c r="A250" s="43" t="s">
        <v>325</v>
      </c>
      <c r="B250" s="44" t="s">
        <v>268</v>
      </c>
      <c r="C250" s="46" t="s">
        <v>14</v>
      </c>
      <c r="D250" s="53" t="s">
        <v>485</v>
      </c>
      <c r="E250" s="46" t="s">
        <v>97</v>
      </c>
      <c r="F250" s="46" t="s">
        <v>447</v>
      </c>
      <c r="G250" s="59" t="s">
        <v>456</v>
      </c>
      <c r="H250" s="46" t="s">
        <v>15</v>
      </c>
      <c r="I250" s="49" t="s">
        <v>15</v>
      </c>
      <c r="J250" s="46" t="s">
        <v>15</v>
      </c>
      <c r="K250" s="46" t="s">
        <v>15</v>
      </c>
      <c r="L250" s="48">
        <f>L251+L253+L254+L252</f>
        <v>16506.258999999998</v>
      </c>
      <c r="M250" s="48">
        <f t="shared" ref="M250:N250" si="40">M251+M253+M254+M252</f>
        <v>16847.674999999999</v>
      </c>
      <c r="N250" s="48">
        <f t="shared" si="40"/>
        <v>17172.028999999999</v>
      </c>
    </row>
    <row r="251" spans="1:15" ht="23.25" customHeight="1">
      <c r="A251" s="83" t="s">
        <v>326</v>
      </c>
      <c r="B251" s="84" t="s">
        <v>269</v>
      </c>
      <c r="C251" s="74" t="s">
        <v>14</v>
      </c>
      <c r="D251" s="74" t="s">
        <v>485</v>
      </c>
      <c r="E251" s="74" t="s">
        <v>119</v>
      </c>
      <c r="F251" s="74" t="s">
        <v>447</v>
      </c>
      <c r="G251" s="74" t="s">
        <v>456</v>
      </c>
      <c r="H251" s="46">
        <v>804</v>
      </c>
      <c r="I251" s="49" t="s">
        <v>127</v>
      </c>
      <c r="J251" s="46" t="s">
        <v>120</v>
      </c>
      <c r="K251" s="46">
        <v>100</v>
      </c>
      <c r="L251" s="1">
        <v>14311.953</v>
      </c>
      <c r="M251" s="1">
        <v>14653.369000000001</v>
      </c>
      <c r="N251" s="1">
        <v>14977.723</v>
      </c>
    </row>
    <row r="252" spans="1:15" ht="16.5" customHeight="1">
      <c r="A252" s="83"/>
      <c r="B252" s="84"/>
      <c r="C252" s="74"/>
      <c r="D252" s="74"/>
      <c r="E252" s="74"/>
      <c r="F252" s="74"/>
      <c r="G252" s="74"/>
      <c r="H252" s="46">
        <v>804</v>
      </c>
      <c r="I252" s="49" t="s">
        <v>350</v>
      </c>
      <c r="J252" s="46" t="s">
        <v>120</v>
      </c>
      <c r="K252" s="46">
        <v>100</v>
      </c>
      <c r="L252" s="1">
        <v>0.6</v>
      </c>
      <c r="M252" s="1">
        <v>0</v>
      </c>
      <c r="N252" s="1">
        <v>0</v>
      </c>
    </row>
    <row r="253" spans="1:15" ht="16.5" customHeight="1">
      <c r="A253" s="83"/>
      <c r="B253" s="84"/>
      <c r="C253" s="74"/>
      <c r="D253" s="74"/>
      <c r="E253" s="74"/>
      <c r="F253" s="74"/>
      <c r="G253" s="74"/>
      <c r="H253" s="46">
        <v>804</v>
      </c>
      <c r="I253" s="49" t="s">
        <v>127</v>
      </c>
      <c r="J253" s="46" t="s">
        <v>120</v>
      </c>
      <c r="K253" s="46">
        <v>200</v>
      </c>
      <c r="L253" s="1">
        <v>1788.73</v>
      </c>
      <c r="M253" s="1">
        <v>1789.33</v>
      </c>
      <c r="N253" s="1">
        <v>1789.33</v>
      </c>
    </row>
    <row r="254" spans="1:15" ht="17.25" customHeight="1">
      <c r="A254" s="83"/>
      <c r="B254" s="84"/>
      <c r="C254" s="74"/>
      <c r="D254" s="74"/>
      <c r="E254" s="74"/>
      <c r="F254" s="74"/>
      <c r="G254" s="74"/>
      <c r="H254" s="46">
        <v>804</v>
      </c>
      <c r="I254" s="49" t="s">
        <v>127</v>
      </c>
      <c r="J254" s="46" t="s">
        <v>120</v>
      </c>
      <c r="K254" s="46">
        <v>800</v>
      </c>
      <c r="L254" s="1">
        <v>404.976</v>
      </c>
      <c r="M254" s="1">
        <v>404.976</v>
      </c>
      <c r="N254" s="1">
        <v>404.976</v>
      </c>
    </row>
    <row r="255" spans="1:15" ht="63.75">
      <c r="A255" s="43"/>
      <c r="B255" s="44" t="s">
        <v>270</v>
      </c>
      <c r="C255" s="46" t="s">
        <v>18</v>
      </c>
      <c r="D255" s="53" t="s">
        <v>356</v>
      </c>
      <c r="E255" s="46" t="s">
        <v>15</v>
      </c>
      <c r="F255" s="46" t="s">
        <v>15</v>
      </c>
      <c r="G255" s="59" t="s">
        <v>500</v>
      </c>
      <c r="H255" s="46" t="s">
        <v>15</v>
      </c>
      <c r="I255" s="49" t="s">
        <v>15</v>
      </c>
      <c r="J255" s="46" t="s">
        <v>15</v>
      </c>
      <c r="K255" s="46" t="s">
        <v>15</v>
      </c>
      <c r="L255" s="1" t="s">
        <v>15</v>
      </c>
      <c r="M255" s="1" t="s">
        <v>15</v>
      </c>
      <c r="N255" s="1" t="s">
        <v>15</v>
      </c>
    </row>
    <row r="256" spans="1:15" ht="63.75">
      <c r="A256" s="43"/>
      <c r="B256" s="44" t="s">
        <v>331</v>
      </c>
      <c r="C256" s="46" t="s">
        <v>18</v>
      </c>
      <c r="D256" s="53" t="s">
        <v>356</v>
      </c>
      <c r="E256" s="46" t="s">
        <v>15</v>
      </c>
      <c r="F256" s="46" t="s">
        <v>15</v>
      </c>
      <c r="G256" s="59" t="s">
        <v>457</v>
      </c>
      <c r="H256" s="46" t="s">
        <v>15</v>
      </c>
      <c r="I256" s="49" t="s">
        <v>15</v>
      </c>
      <c r="J256" s="46" t="s">
        <v>15</v>
      </c>
      <c r="K256" s="46" t="s">
        <v>15</v>
      </c>
      <c r="L256" s="1" t="s">
        <v>15</v>
      </c>
      <c r="M256" s="1" t="s">
        <v>15</v>
      </c>
      <c r="N256" s="1" t="s">
        <v>15</v>
      </c>
    </row>
    <row r="257" spans="1:14" ht="72" customHeight="1">
      <c r="A257" s="43" t="s">
        <v>358</v>
      </c>
      <c r="B257" s="44" t="s">
        <v>418</v>
      </c>
      <c r="C257" s="46" t="s">
        <v>14</v>
      </c>
      <c r="D257" s="53" t="s">
        <v>483</v>
      </c>
      <c r="E257" s="50" t="s">
        <v>63</v>
      </c>
      <c r="F257" s="46" t="s">
        <v>447</v>
      </c>
      <c r="G257" s="59" t="s">
        <v>456</v>
      </c>
      <c r="H257" s="46" t="s">
        <v>15</v>
      </c>
      <c r="I257" s="49" t="s">
        <v>15</v>
      </c>
      <c r="J257" s="46" t="s">
        <v>15</v>
      </c>
      <c r="K257" s="46" t="s">
        <v>15</v>
      </c>
      <c r="L257" s="48">
        <f>L258</f>
        <v>30240</v>
      </c>
      <c r="M257" s="48">
        <f>M258</f>
        <v>30240</v>
      </c>
      <c r="N257" s="48">
        <f>N258</f>
        <v>30240</v>
      </c>
    </row>
    <row r="258" spans="1:14" ht="73.5" customHeight="1">
      <c r="A258" s="43" t="s">
        <v>359</v>
      </c>
      <c r="B258" s="44" t="s">
        <v>419</v>
      </c>
      <c r="C258" s="46" t="s">
        <v>14</v>
      </c>
      <c r="D258" s="53" t="s">
        <v>498</v>
      </c>
      <c r="E258" s="50" t="s">
        <v>63</v>
      </c>
      <c r="F258" s="46" t="s">
        <v>447</v>
      </c>
      <c r="G258" s="59" t="s">
        <v>456</v>
      </c>
      <c r="H258" s="46">
        <v>804</v>
      </c>
      <c r="I258" s="49" t="s">
        <v>132</v>
      </c>
      <c r="J258" s="46" t="s">
        <v>363</v>
      </c>
      <c r="K258" s="46">
        <v>600</v>
      </c>
      <c r="L258" s="1">
        <v>30240</v>
      </c>
      <c r="M258" s="1">
        <v>30240</v>
      </c>
      <c r="N258" s="1">
        <v>30240</v>
      </c>
    </row>
    <row r="259" spans="1:14" ht="68.25" customHeight="1">
      <c r="A259" s="43"/>
      <c r="B259" s="44" t="s">
        <v>420</v>
      </c>
      <c r="C259" s="46" t="s">
        <v>18</v>
      </c>
      <c r="D259" s="53" t="s">
        <v>498</v>
      </c>
      <c r="E259" s="46" t="s">
        <v>15</v>
      </c>
      <c r="F259" s="46" t="s">
        <v>15</v>
      </c>
      <c r="G259" s="59" t="s">
        <v>457</v>
      </c>
      <c r="H259" s="46" t="s">
        <v>15</v>
      </c>
      <c r="I259" s="49" t="s">
        <v>15</v>
      </c>
      <c r="J259" s="46" t="s">
        <v>15</v>
      </c>
      <c r="K259" s="46" t="s">
        <v>15</v>
      </c>
      <c r="L259" s="1" t="s">
        <v>15</v>
      </c>
      <c r="M259" s="1" t="s">
        <v>15</v>
      </c>
      <c r="N259" s="1" t="s">
        <v>15</v>
      </c>
    </row>
    <row r="260" spans="1:14" ht="78.75" hidden="1" customHeight="1">
      <c r="A260" s="43" t="s">
        <v>439</v>
      </c>
      <c r="B260" s="44" t="s">
        <v>441</v>
      </c>
      <c r="C260" s="14"/>
      <c r="D260" s="46" t="s">
        <v>421</v>
      </c>
      <c r="E260" s="38" t="s">
        <v>445</v>
      </c>
      <c r="F260" s="35">
        <v>44866</v>
      </c>
      <c r="G260" s="59" t="s">
        <v>456</v>
      </c>
      <c r="H260" s="46" t="s">
        <v>15</v>
      </c>
      <c r="I260" s="49" t="s">
        <v>15</v>
      </c>
      <c r="J260" s="46" t="s">
        <v>15</v>
      </c>
      <c r="K260" s="46" t="s">
        <v>15</v>
      </c>
      <c r="L260" s="48">
        <f>L261</f>
        <v>0</v>
      </c>
      <c r="M260" s="48">
        <f>M261</f>
        <v>0</v>
      </c>
      <c r="N260" s="48">
        <f>N261</f>
        <v>0</v>
      </c>
    </row>
    <row r="261" spans="1:14" ht="63.75" hidden="1">
      <c r="A261" s="43" t="s">
        <v>440</v>
      </c>
      <c r="B261" s="44" t="s">
        <v>444</v>
      </c>
      <c r="C261" s="46" t="s">
        <v>14</v>
      </c>
      <c r="D261" s="46" t="s">
        <v>422</v>
      </c>
      <c r="E261" s="50" t="s">
        <v>445</v>
      </c>
      <c r="F261" s="35">
        <v>44866</v>
      </c>
      <c r="G261" s="59" t="s">
        <v>456</v>
      </c>
      <c r="H261" s="46">
        <v>804</v>
      </c>
      <c r="I261" s="49" t="s">
        <v>132</v>
      </c>
      <c r="J261" s="46" t="s">
        <v>442</v>
      </c>
      <c r="K261" s="46">
        <v>600</v>
      </c>
      <c r="L261" s="1"/>
      <c r="M261" s="1"/>
      <c r="N261" s="1"/>
    </row>
    <row r="262" spans="1:14" ht="68.25" hidden="1" customHeight="1">
      <c r="A262" s="43"/>
      <c r="B262" s="44" t="s">
        <v>443</v>
      </c>
      <c r="C262" s="46"/>
      <c r="D262" s="46" t="s">
        <v>423</v>
      </c>
      <c r="E262" s="46" t="s">
        <v>15</v>
      </c>
      <c r="F262" s="46" t="s">
        <v>15</v>
      </c>
      <c r="G262" s="59" t="s">
        <v>456</v>
      </c>
      <c r="H262" s="46" t="s">
        <v>15</v>
      </c>
      <c r="I262" s="49" t="s">
        <v>15</v>
      </c>
      <c r="J262" s="46" t="s">
        <v>15</v>
      </c>
      <c r="K262" s="46" t="s">
        <v>15</v>
      </c>
      <c r="L262" s="1" t="s">
        <v>15</v>
      </c>
      <c r="M262" s="1" t="s">
        <v>15</v>
      </c>
      <c r="N262" s="1" t="s">
        <v>15</v>
      </c>
    </row>
    <row r="263" spans="1:14" ht="63.75">
      <c r="A263" s="43" t="s">
        <v>327</v>
      </c>
      <c r="B263" s="44" t="s">
        <v>271</v>
      </c>
      <c r="C263" s="45" t="s">
        <v>14</v>
      </c>
      <c r="D263" s="53" t="s">
        <v>485</v>
      </c>
      <c r="E263" s="45" t="s">
        <v>15</v>
      </c>
      <c r="F263" s="45" t="s">
        <v>453</v>
      </c>
      <c r="G263" s="58" t="s">
        <v>455</v>
      </c>
      <c r="H263" s="45" t="s">
        <v>15</v>
      </c>
      <c r="I263" s="43" t="s">
        <v>15</v>
      </c>
      <c r="J263" s="45" t="s">
        <v>15</v>
      </c>
      <c r="K263" s="45" t="s">
        <v>15</v>
      </c>
      <c r="L263" s="7">
        <f>L264+L267</f>
        <v>20535809.693</v>
      </c>
      <c r="M263" s="7">
        <f t="shared" ref="M263:N263" si="41">M264+M267</f>
        <v>21586622.531999998</v>
      </c>
      <c r="N263" s="7">
        <f t="shared" si="41"/>
        <v>22767400.693</v>
      </c>
    </row>
    <row r="264" spans="1:14" ht="63.75">
      <c r="A264" s="43" t="s">
        <v>328</v>
      </c>
      <c r="B264" s="44" t="s">
        <v>344</v>
      </c>
      <c r="C264" s="45" t="s">
        <v>14</v>
      </c>
      <c r="D264" s="53" t="s">
        <v>485</v>
      </c>
      <c r="E264" s="46" t="s">
        <v>121</v>
      </c>
      <c r="F264" s="46" t="s">
        <v>447</v>
      </c>
      <c r="G264" s="59" t="s">
        <v>456</v>
      </c>
      <c r="H264" s="46" t="s">
        <v>15</v>
      </c>
      <c r="I264" s="43" t="s">
        <v>15</v>
      </c>
      <c r="J264" s="45" t="s">
        <v>15</v>
      </c>
      <c r="K264" s="45" t="s">
        <v>15</v>
      </c>
      <c r="L264" s="7">
        <f>L265</f>
        <v>5020303.3930000002</v>
      </c>
      <c r="M264" s="7">
        <f t="shared" ref="M264:N264" si="42">M265</f>
        <v>5222098.8320000004</v>
      </c>
      <c r="N264" s="7">
        <f t="shared" si="42"/>
        <v>5431981.4929999998</v>
      </c>
    </row>
    <row r="265" spans="1:14" ht="66.75" customHeight="1">
      <c r="A265" s="43" t="s">
        <v>329</v>
      </c>
      <c r="B265" s="44" t="s">
        <v>345</v>
      </c>
      <c r="C265" s="45" t="s">
        <v>14</v>
      </c>
      <c r="D265" s="53" t="s">
        <v>485</v>
      </c>
      <c r="E265" s="46" t="s">
        <v>121</v>
      </c>
      <c r="F265" s="46" t="s">
        <v>447</v>
      </c>
      <c r="G265" s="59" t="s">
        <v>456</v>
      </c>
      <c r="H265" s="46">
        <v>804</v>
      </c>
      <c r="I265" s="43">
        <v>1003</v>
      </c>
      <c r="J265" s="45" t="s">
        <v>122</v>
      </c>
      <c r="K265" s="45">
        <v>300</v>
      </c>
      <c r="L265" s="10">
        <v>5020303.3930000002</v>
      </c>
      <c r="M265" s="12">
        <v>5222098.8320000004</v>
      </c>
      <c r="N265" s="12">
        <v>5431981.4929999998</v>
      </c>
    </row>
    <row r="266" spans="1:14" ht="72.75" customHeight="1">
      <c r="A266" s="43"/>
      <c r="B266" s="44" t="s">
        <v>346</v>
      </c>
      <c r="C266" s="45" t="s">
        <v>18</v>
      </c>
      <c r="D266" s="53" t="s">
        <v>356</v>
      </c>
      <c r="E266" s="46" t="s">
        <v>15</v>
      </c>
      <c r="F266" s="46" t="s">
        <v>15</v>
      </c>
      <c r="G266" s="59" t="s">
        <v>457</v>
      </c>
      <c r="H266" s="46" t="s">
        <v>15</v>
      </c>
      <c r="I266" s="49" t="s">
        <v>15</v>
      </c>
      <c r="J266" s="46" t="s">
        <v>15</v>
      </c>
      <c r="K266" s="46" t="s">
        <v>15</v>
      </c>
      <c r="L266" s="1" t="s">
        <v>15</v>
      </c>
      <c r="M266" s="1" t="s">
        <v>15</v>
      </c>
      <c r="N266" s="1" t="s">
        <v>15</v>
      </c>
    </row>
    <row r="267" spans="1:14" ht="84.75" customHeight="1">
      <c r="A267" s="43"/>
      <c r="B267" s="44" t="s">
        <v>347</v>
      </c>
      <c r="C267" s="45" t="s">
        <v>14</v>
      </c>
      <c r="D267" s="46" t="s">
        <v>141</v>
      </c>
      <c r="E267" s="46" t="s">
        <v>123</v>
      </c>
      <c r="F267" s="46" t="s">
        <v>447</v>
      </c>
      <c r="G267" s="59" t="s">
        <v>456</v>
      </c>
      <c r="H267" s="46" t="s">
        <v>15</v>
      </c>
      <c r="I267" s="49" t="s">
        <v>15</v>
      </c>
      <c r="J267" s="46" t="s">
        <v>15</v>
      </c>
      <c r="K267" s="46" t="s">
        <v>15</v>
      </c>
      <c r="L267" s="48">
        <f>L271+L272+L274+L268+L269+L270+L273+L275+L276+L277+L278</f>
        <v>15515506.300000001</v>
      </c>
      <c r="M267" s="48">
        <f t="shared" ref="M267:N267" si="43">M271+M272+M274+M268+M269+M270+M273+M275+M276+M277+M278</f>
        <v>16364523.699999999</v>
      </c>
      <c r="N267" s="48">
        <f t="shared" si="43"/>
        <v>17335419.199999999</v>
      </c>
    </row>
    <row r="268" spans="1:14" ht="29.25" hidden="1" customHeight="1">
      <c r="A268" s="83"/>
      <c r="B268" s="84" t="s">
        <v>348</v>
      </c>
      <c r="C268" s="99" t="s">
        <v>14</v>
      </c>
      <c r="D268" s="74" t="s">
        <v>485</v>
      </c>
      <c r="E268" s="74" t="s">
        <v>123</v>
      </c>
      <c r="F268" s="74"/>
      <c r="G268" s="74" t="s">
        <v>456</v>
      </c>
      <c r="H268" s="46">
        <v>804</v>
      </c>
      <c r="I268" s="49" t="s">
        <v>127</v>
      </c>
      <c r="J268" s="46" t="s">
        <v>428</v>
      </c>
      <c r="K268" s="46">
        <v>500</v>
      </c>
      <c r="L268" s="1"/>
      <c r="M268" s="1"/>
      <c r="N268" s="1"/>
    </row>
    <row r="269" spans="1:14" ht="25.5" hidden="1" customHeight="1">
      <c r="A269" s="83"/>
      <c r="B269" s="84"/>
      <c r="C269" s="99"/>
      <c r="D269" s="74"/>
      <c r="E269" s="74"/>
      <c r="F269" s="74"/>
      <c r="G269" s="74"/>
      <c r="H269" s="46">
        <v>804</v>
      </c>
      <c r="I269" s="49" t="s">
        <v>127</v>
      </c>
      <c r="J269" s="46" t="s">
        <v>429</v>
      </c>
      <c r="K269" s="46">
        <v>500</v>
      </c>
      <c r="L269" s="1"/>
      <c r="M269" s="1"/>
      <c r="N269" s="1"/>
    </row>
    <row r="270" spans="1:14" ht="27.75" hidden="1" customHeight="1">
      <c r="A270" s="83"/>
      <c r="B270" s="84"/>
      <c r="C270" s="99"/>
      <c r="D270" s="74"/>
      <c r="E270" s="74"/>
      <c r="F270" s="74"/>
      <c r="G270" s="74"/>
      <c r="H270" s="46">
        <v>804</v>
      </c>
      <c r="I270" s="49" t="s">
        <v>127</v>
      </c>
      <c r="J270" s="46" t="s">
        <v>430</v>
      </c>
      <c r="K270" s="46">
        <v>500</v>
      </c>
      <c r="L270" s="1"/>
      <c r="M270" s="1"/>
      <c r="N270" s="1"/>
    </row>
    <row r="271" spans="1:14" ht="29.25" customHeight="1">
      <c r="A271" s="81"/>
      <c r="B271" s="75" t="s">
        <v>348</v>
      </c>
      <c r="C271" s="78" t="s">
        <v>14</v>
      </c>
      <c r="D271" s="68" t="s">
        <v>137</v>
      </c>
      <c r="E271" s="68" t="s">
        <v>123</v>
      </c>
      <c r="F271" s="68" t="s">
        <v>447</v>
      </c>
      <c r="G271" s="68" t="s">
        <v>456</v>
      </c>
      <c r="H271" s="46">
        <v>395</v>
      </c>
      <c r="I271" s="49" t="s">
        <v>127</v>
      </c>
      <c r="J271" s="46" t="s">
        <v>124</v>
      </c>
      <c r="K271" s="46">
        <v>300</v>
      </c>
      <c r="L271" s="1">
        <v>2408.8000000000002</v>
      </c>
      <c r="M271" s="1">
        <v>2505</v>
      </c>
      <c r="N271" s="1">
        <v>2605</v>
      </c>
    </row>
    <row r="272" spans="1:14" ht="25.5" customHeight="1">
      <c r="A272" s="82"/>
      <c r="B272" s="76"/>
      <c r="C272" s="79"/>
      <c r="D272" s="69"/>
      <c r="E272" s="69"/>
      <c r="F272" s="69"/>
      <c r="G272" s="69"/>
      <c r="H272" s="46">
        <v>395</v>
      </c>
      <c r="I272" s="49" t="s">
        <v>127</v>
      </c>
      <c r="J272" s="46" t="s">
        <v>125</v>
      </c>
      <c r="K272" s="46">
        <v>300</v>
      </c>
      <c r="L272" s="1">
        <v>15025082.300000001</v>
      </c>
      <c r="M272" s="1">
        <v>15855453.5</v>
      </c>
      <c r="N272" s="1">
        <v>16797799</v>
      </c>
    </row>
    <row r="273" spans="1:14" ht="25.5" customHeight="1">
      <c r="A273" s="82"/>
      <c r="B273" s="76"/>
      <c r="C273" s="79"/>
      <c r="D273" s="69"/>
      <c r="E273" s="69"/>
      <c r="F273" s="69"/>
      <c r="G273" s="69"/>
      <c r="H273" s="46">
        <v>395</v>
      </c>
      <c r="I273" s="49" t="s">
        <v>127</v>
      </c>
      <c r="J273" s="46" t="s">
        <v>438</v>
      </c>
      <c r="K273" s="46">
        <v>500</v>
      </c>
      <c r="L273" s="1"/>
      <c r="M273" s="1"/>
      <c r="N273" s="1"/>
    </row>
    <row r="274" spans="1:14" ht="33.75" customHeight="1">
      <c r="A274" s="82"/>
      <c r="B274" s="76"/>
      <c r="C274" s="79"/>
      <c r="D274" s="69"/>
      <c r="E274" s="69"/>
      <c r="F274" s="69"/>
      <c r="G274" s="69"/>
      <c r="H274" s="46">
        <v>395</v>
      </c>
      <c r="I274" s="49" t="s">
        <v>127</v>
      </c>
      <c r="J274" s="46" t="s">
        <v>125</v>
      </c>
      <c r="K274" s="46">
        <v>500</v>
      </c>
      <c r="L274" s="1">
        <v>463900</v>
      </c>
      <c r="M274" s="1">
        <v>482450</v>
      </c>
      <c r="N274" s="1">
        <v>510900</v>
      </c>
    </row>
    <row r="275" spans="1:14" ht="33.75" customHeight="1">
      <c r="A275" s="85"/>
      <c r="B275" s="76"/>
      <c r="C275" s="79"/>
      <c r="D275" s="69"/>
      <c r="E275" s="69"/>
      <c r="F275" s="70"/>
      <c r="G275" s="70"/>
      <c r="H275" s="46">
        <v>395</v>
      </c>
      <c r="I275" s="49" t="s">
        <v>127</v>
      </c>
      <c r="J275" s="46" t="s">
        <v>428</v>
      </c>
      <c r="K275" s="46">
        <v>300</v>
      </c>
      <c r="L275" s="1">
        <v>24115.200000000001</v>
      </c>
      <c r="M275" s="1">
        <v>24115.200000000001</v>
      </c>
      <c r="N275" s="1">
        <v>24115.200000000001</v>
      </c>
    </row>
    <row r="276" spans="1:14" ht="33.75" hidden="1" customHeight="1">
      <c r="A276" s="43"/>
      <c r="B276" s="76"/>
      <c r="C276" s="79"/>
      <c r="D276" s="69"/>
      <c r="E276" s="69"/>
      <c r="F276" s="46"/>
      <c r="G276" s="59" t="s">
        <v>456</v>
      </c>
      <c r="H276" s="46">
        <v>395</v>
      </c>
      <c r="I276" s="49" t="s">
        <v>127</v>
      </c>
      <c r="J276" s="46" t="s">
        <v>429</v>
      </c>
      <c r="K276" s="46">
        <v>300</v>
      </c>
      <c r="L276" s="1"/>
      <c r="M276" s="1"/>
      <c r="N276" s="1"/>
    </row>
    <row r="277" spans="1:14" ht="34.5" hidden="1" customHeight="1">
      <c r="A277" s="43"/>
      <c r="B277" s="76"/>
      <c r="C277" s="79"/>
      <c r="D277" s="69"/>
      <c r="E277" s="69"/>
      <c r="F277" s="46"/>
      <c r="G277" s="59" t="s">
        <v>456</v>
      </c>
      <c r="H277" s="46">
        <v>395</v>
      </c>
      <c r="I277" s="49" t="s">
        <v>127</v>
      </c>
      <c r="J277" s="46" t="s">
        <v>430</v>
      </c>
      <c r="K277" s="46">
        <v>300</v>
      </c>
      <c r="L277" s="1"/>
      <c r="M277" s="1"/>
      <c r="N277" s="1"/>
    </row>
    <row r="278" spans="1:14" ht="33.75" hidden="1" customHeight="1">
      <c r="A278" s="43"/>
      <c r="B278" s="77"/>
      <c r="C278" s="80"/>
      <c r="D278" s="70"/>
      <c r="E278" s="70"/>
      <c r="F278" s="46"/>
      <c r="G278" s="59" t="s">
        <v>456</v>
      </c>
      <c r="H278" s="46">
        <v>395</v>
      </c>
      <c r="I278" s="49" t="s">
        <v>127</v>
      </c>
      <c r="J278" s="46" t="s">
        <v>430</v>
      </c>
      <c r="K278" s="46">
        <v>500</v>
      </c>
      <c r="L278" s="1"/>
      <c r="M278" s="1"/>
      <c r="N278" s="1"/>
    </row>
    <row r="279" spans="1:14" ht="82.5" customHeight="1">
      <c r="A279" s="13"/>
      <c r="B279" s="44" t="s">
        <v>349</v>
      </c>
      <c r="C279" s="45" t="s">
        <v>18</v>
      </c>
      <c r="D279" s="46" t="s">
        <v>140</v>
      </c>
      <c r="E279" s="46" t="s">
        <v>15</v>
      </c>
      <c r="F279" s="46" t="s">
        <v>15</v>
      </c>
      <c r="G279" s="59" t="s">
        <v>457</v>
      </c>
      <c r="H279" s="46" t="s">
        <v>15</v>
      </c>
      <c r="I279" s="49" t="s">
        <v>15</v>
      </c>
      <c r="J279" s="46" t="s">
        <v>15</v>
      </c>
      <c r="K279" s="46" t="s">
        <v>15</v>
      </c>
      <c r="L279" s="1" t="s">
        <v>15</v>
      </c>
      <c r="M279" s="1" t="s">
        <v>15</v>
      </c>
      <c r="N279" s="1" t="s">
        <v>15</v>
      </c>
    </row>
    <row r="280" spans="1:14">
      <c r="A280" s="96"/>
      <c r="B280" s="98"/>
      <c r="C280" s="98"/>
      <c r="D280" s="98"/>
      <c r="E280" s="98"/>
      <c r="F280" s="98"/>
      <c r="G280" s="98"/>
      <c r="H280" s="98"/>
      <c r="I280" s="98"/>
      <c r="J280" s="98"/>
      <c r="K280" s="98"/>
      <c r="L280" s="98"/>
      <c r="M280" s="98"/>
      <c r="N280" s="98"/>
    </row>
    <row r="281" spans="1:14">
      <c r="A281" s="97"/>
      <c r="B281" s="98"/>
      <c r="C281" s="98"/>
      <c r="D281" s="98"/>
      <c r="E281" s="98"/>
      <c r="F281" s="98"/>
      <c r="G281" s="98"/>
      <c r="H281" s="98"/>
      <c r="I281" s="98"/>
      <c r="J281" s="98"/>
      <c r="K281" s="98"/>
      <c r="L281" s="98"/>
      <c r="M281" s="98"/>
      <c r="N281" s="98"/>
    </row>
    <row r="283" spans="1:14">
      <c r="L283" s="18">
        <f>L267+L234+L231+L226+L239</f>
        <v>15869192.600000001</v>
      </c>
      <c r="M283" s="18">
        <f t="shared" ref="M283:N283" si="44">M267+M234+M231+M226+M239</f>
        <v>16733191.199999999</v>
      </c>
      <c r="N283" s="18">
        <f t="shared" si="44"/>
        <v>17716367</v>
      </c>
    </row>
    <row r="285" spans="1:14">
      <c r="M285" s="2">
        <v>16733191.199999999</v>
      </c>
      <c r="N285" s="2">
        <v>17716367</v>
      </c>
    </row>
    <row r="287" spans="1:14">
      <c r="M287" s="18">
        <f>M283-M285</f>
        <v>0</v>
      </c>
      <c r="N287" s="18">
        <f>N283-N285</f>
        <v>0</v>
      </c>
    </row>
  </sheetData>
  <autoFilter ref="A10:S10"/>
  <mergeCells count="249">
    <mergeCell ref="F164:F171"/>
    <mergeCell ref="C158:C161"/>
    <mergeCell ref="F243:F244"/>
    <mergeCell ref="G243:G244"/>
    <mergeCell ref="A243:A244"/>
    <mergeCell ref="B243:B244"/>
    <mergeCell ref="C243:C244"/>
    <mergeCell ref="D243:D244"/>
    <mergeCell ref="F227:F229"/>
    <mergeCell ref="G227:G229"/>
    <mergeCell ref="E227:E229"/>
    <mergeCell ref="E243:E244"/>
    <mergeCell ref="A227:A229"/>
    <mergeCell ref="B227:B229"/>
    <mergeCell ref="C227:C229"/>
    <mergeCell ref="D227:D229"/>
    <mergeCell ref="D158:D161"/>
    <mergeCell ref="E158:E161"/>
    <mergeCell ref="F158:F161"/>
    <mergeCell ref="G158:G161"/>
    <mergeCell ref="A164:A171"/>
    <mergeCell ref="B164:B171"/>
    <mergeCell ref="C164:C171"/>
    <mergeCell ref="E164:E171"/>
    <mergeCell ref="A153:A154"/>
    <mergeCell ref="B153:B154"/>
    <mergeCell ref="C153:C154"/>
    <mergeCell ref="D153:D154"/>
    <mergeCell ref="E153:E154"/>
    <mergeCell ref="A280:A281"/>
    <mergeCell ref="B280:N280"/>
    <mergeCell ref="B281:N281"/>
    <mergeCell ref="G251:G254"/>
    <mergeCell ref="A251:A254"/>
    <mergeCell ref="B251:B254"/>
    <mergeCell ref="C251:C254"/>
    <mergeCell ref="D251:D254"/>
    <mergeCell ref="E251:E254"/>
    <mergeCell ref="F251:F254"/>
    <mergeCell ref="A268:A270"/>
    <mergeCell ref="B268:B270"/>
    <mergeCell ref="C268:C270"/>
    <mergeCell ref="D268:D270"/>
    <mergeCell ref="E268:E270"/>
    <mergeCell ref="A271:A275"/>
    <mergeCell ref="F271:F275"/>
    <mergeCell ref="G271:G275"/>
    <mergeCell ref="H200:H201"/>
    <mergeCell ref="L2:N2"/>
    <mergeCell ref="L3:N3"/>
    <mergeCell ref="A6:N6"/>
    <mergeCell ref="H185:H186"/>
    <mergeCell ref="F203:F207"/>
    <mergeCell ref="G203:G207"/>
    <mergeCell ref="A193:A195"/>
    <mergeCell ref="B193:B195"/>
    <mergeCell ref="C193:C195"/>
    <mergeCell ref="E193:E195"/>
    <mergeCell ref="F193:F195"/>
    <mergeCell ref="G193:G195"/>
    <mergeCell ref="D193:D195"/>
    <mergeCell ref="G164:G170"/>
    <mergeCell ref="A190:A191"/>
    <mergeCell ref="B190:B191"/>
    <mergeCell ref="C190:C191"/>
    <mergeCell ref="E190:E191"/>
    <mergeCell ref="F190:F191"/>
    <mergeCell ref="B70:B71"/>
    <mergeCell ref="C70:C71"/>
    <mergeCell ref="M200:M201"/>
    <mergeCell ref="N200:N201"/>
    <mergeCell ref="J200:J201"/>
    <mergeCell ref="I200:I201"/>
    <mergeCell ref="A213:A222"/>
    <mergeCell ref="B213:B222"/>
    <mergeCell ref="C213:C222"/>
    <mergeCell ref="D213:D222"/>
    <mergeCell ref="E213:E222"/>
    <mergeCell ref="F213:F222"/>
    <mergeCell ref="G213:G222"/>
    <mergeCell ref="A203:A207"/>
    <mergeCell ref="B203:B207"/>
    <mergeCell ref="C203:C207"/>
    <mergeCell ref="D203:D207"/>
    <mergeCell ref="E203:E207"/>
    <mergeCell ref="K200:K201"/>
    <mergeCell ref="L200:L201"/>
    <mergeCell ref="A200:A201"/>
    <mergeCell ref="B200:B201"/>
    <mergeCell ref="C200:C201"/>
    <mergeCell ref="E200:E201"/>
    <mergeCell ref="F200:F201"/>
    <mergeCell ref="A158:A161"/>
    <mergeCell ref="B158:B161"/>
    <mergeCell ref="G190:G191"/>
    <mergeCell ref="D190:D191"/>
    <mergeCell ref="G200:G201"/>
    <mergeCell ref="A185:A186"/>
    <mergeCell ref="B185:B186"/>
    <mergeCell ref="C185:C186"/>
    <mergeCell ref="D185:D186"/>
    <mergeCell ref="E185:E186"/>
    <mergeCell ref="F185:F186"/>
    <mergeCell ref="G185:G186"/>
    <mergeCell ref="D164:D170"/>
    <mergeCell ref="A92:A94"/>
    <mergeCell ref="B92:B94"/>
    <mergeCell ref="C92:C94"/>
    <mergeCell ref="H112:H113"/>
    <mergeCell ref="A136:A142"/>
    <mergeCell ref="B136:B142"/>
    <mergeCell ref="C136:C142"/>
    <mergeCell ref="G128:G129"/>
    <mergeCell ref="D136:D142"/>
    <mergeCell ref="A128:A129"/>
    <mergeCell ref="B128:B129"/>
    <mergeCell ref="C128:C129"/>
    <mergeCell ref="D128:D129"/>
    <mergeCell ref="E128:E129"/>
    <mergeCell ref="F128:F129"/>
    <mergeCell ref="E136:E142"/>
    <mergeCell ref="F136:F142"/>
    <mergeCell ref="G136:G142"/>
    <mergeCell ref="A33:A34"/>
    <mergeCell ref="B33:B34"/>
    <mergeCell ref="C33:C34"/>
    <mergeCell ref="D33:D34"/>
    <mergeCell ref="E33:E34"/>
    <mergeCell ref="G118:G121"/>
    <mergeCell ref="E118:E121"/>
    <mergeCell ref="F118:F121"/>
    <mergeCell ref="H36:H38"/>
    <mergeCell ref="A36:A38"/>
    <mergeCell ref="B36:B38"/>
    <mergeCell ref="C36:C38"/>
    <mergeCell ref="D36:D38"/>
    <mergeCell ref="E36:E38"/>
    <mergeCell ref="F36:F38"/>
    <mergeCell ref="G36:G38"/>
    <mergeCell ref="B112:B113"/>
    <mergeCell ref="C112:C113"/>
    <mergeCell ref="D112:D113"/>
    <mergeCell ref="A78:A80"/>
    <mergeCell ref="B78:B80"/>
    <mergeCell ref="C78:C80"/>
    <mergeCell ref="D78:D80"/>
    <mergeCell ref="E78:E80"/>
    <mergeCell ref="F26:F28"/>
    <mergeCell ref="G83:G88"/>
    <mergeCell ref="G92:G94"/>
    <mergeCell ref="F70:F71"/>
    <mergeCell ref="G26:G28"/>
    <mergeCell ref="A8:A10"/>
    <mergeCell ref="B8:B10"/>
    <mergeCell ref="C8:C10"/>
    <mergeCell ref="D8:D10"/>
    <mergeCell ref="E8:E10"/>
    <mergeCell ref="F8:F10"/>
    <mergeCell ref="A83:A88"/>
    <mergeCell ref="B83:B88"/>
    <mergeCell ref="C83:C88"/>
    <mergeCell ref="D83:D88"/>
    <mergeCell ref="E83:E88"/>
    <mergeCell ref="A70:A71"/>
    <mergeCell ref="D70:D71"/>
    <mergeCell ref="E70:E71"/>
    <mergeCell ref="A26:A28"/>
    <mergeCell ref="B26:B28"/>
    <mergeCell ref="C26:C28"/>
    <mergeCell ref="D26:D28"/>
    <mergeCell ref="E26:E28"/>
    <mergeCell ref="G8:G10"/>
    <mergeCell ref="H8:K9"/>
    <mergeCell ref="L8:N9"/>
    <mergeCell ref="H11:K11"/>
    <mergeCell ref="G78:G80"/>
    <mergeCell ref="I44:I45"/>
    <mergeCell ref="H50:H51"/>
    <mergeCell ref="I50:I51"/>
    <mergeCell ref="J50:J51"/>
    <mergeCell ref="K50:K51"/>
    <mergeCell ref="H44:H45"/>
    <mergeCell ref="A44:A45"/>
    <mergeCell ref="B44:B45"/>
    <mergeCell ref="C44:C45"/>
    <mergeCell ref="F112:F113"/>
    <mergeCell ref="A108:A109"/>
    <mergeCell ref="B108:B109"/>
    <mergeCell ref="A65:A66"/>
    <mergeCell ref="B65:B66"/>
    <mergeCell ref="C65:C66"/>
    <mergeCell ref="D65:D66"/>
    <mergeCell ref="C61:C63"/>
    <mergeCell ref="E61:E63"/>
    <mergeCell ref="F61:F63"/>
    <mergeCell ref="A61:A63"/>
    <mergeCell ref="B61:B63"/>
    <mergeCell ref="C108:C109"/>
    <mergeCell ref="D108:D109"/>
    <mergeCell ref="E108:E109"/>
    <mergeCell ref="D92:D94"/>
    <mergeCell ref="A50:A51"/>
    <mergeCell ref="A52:A55"/>
    <mergeCell ref="E50:E51"/>
    <mergeCell ref="B50:B51"/>
    <mergeCell ref="B52:B55"/>
    <mergeCell ref="B271:B278"/>
    <mergeCell ref="C271:C278"/>
    <mergeCell ref="D271:D278"/>
    <mergeCell ref="E271:E278"/>
    <mergeCell ref="F268:F270"/>
    <mergeCell ref="G268:G270"/>
    <mergeCell ref="A74:A75"/>
    <mergeCell ref="B74:B75"/>
    <mergeCell ref="C74:C75"/>
    <mergeCell ref="D74:D75"/>
    <mergeCell ref="E74:E75"/>
    <mergeCell ref="F74:F75"/>
    <mergeCell ref="A118:A121"/>
    <mergeCell ref="B118:B121"/>
    <mergeCell ref="C118:C121"/>
    <mergeCell ref="D118:D121"/>
    <mergeCell ref="A112:A113"/>
    <mergeCell ref="A102:A103"/>
    <mergeCell ref="B102:B103"/>
    <mergeCell ref="C102:C103"/>
    <mergeCell ref="D102:D103"/>
    <mergeCell ref="E102:E103"/>
    <mergeCell ref="E112:E113"/>
    <mergeCell ref="G112:G113"/>
    <mergeCell ref="C52:C55"/>
    <mergeCell ref="D52:D55"/>
    <mergeCell ref="E52:E55"/>
    <mergeCell ref="F50:F51"/>
    <mergeCell ref="G50:G51"/>
    <mergeCell ref="D44:D45"/>
    <mergeCell ref="E44:E45"/>
    <mergeCell ref="G102:G103"/>
    <mergeCell ref="G61:G63"/>
    <mergeCell ref="D61:D62"/>
    <mergeCell ref="G70:G71"/>
    <mergeCell ref="F83:F88"/>
    <mergeCell ref="F92:F94"/>
    <mergeCell ref="F44:F45"/>
    <mergeCell ref="G44:G45"/>
    <mergeCell ref="G74:G75"/>
    <mergeCell ref="E92:E94"/>
    <mergeCell ref="F102:F103"/>
    <mergeCell ref="F78:F80"/>
  </mergeCells>
  <pageMargins left="0.16" right="0.17" top="0.19685039370078741" bottom="0.15748031496062992" header="0.19685039370078741" footer="0.15748031496062992"/>
  <pageSetup paperSize="9" scale="57" orientation="landscape" r:id="rId1"/>
  <headerFooter>
    <oddHeader>&amp;C&amp;P</oddHeader>
  </headerFooter>
  <rowBreaks count="15" manualBreakCount="15">
    <brk id="19" max="13" man="1"/>
    <brk id="34" max="13" man="1"/>
    <brk id="46" max="13" man="1"/>
    <brk id="76" max="13" man="1"/>
    <brk id="93" max="13" man="1"/>
    <brk id="109" max="13" man="1"/>
    <brk id="125" max="13" man="1"/>
    <brk id="143" max="13" man="1"/>
    <brk id="154" max="13" man="1"/>
    <brk id="174" max="13" man="1"/>
    <brk id="183" max="13" man="1"/>
    <brk id="198" max="13" man="1"/>
    <brk id="235" max="13" man="1"/>
    <brk id="248" max="13" man="1"/>
    <brk id="28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Шумакова</cp:lastModifiedBy>
  <cp:lastPrinted>2022-04-20T09:01:07Z</cp:lastPrinted>
  <dcterms:created xsi:type="dcterms:W3CDTF">2019-11-06T08:13:22Z</dcterms:created>
  <dcterms:modified xsi:type="dcterms:W3CDTF">2022-06-09T14:09:32Z</dcterms:modified>
</cp:coreProperties>
</file>